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anko PC\Desktop\Kolky - BKKoZ\BA liga 2024-2025\Dokumenty\"/>
    </mc:Choice>
  </mc:AlternateContent>
  <xr:revisionPtr revIDLastSave="0" documentId="13_ncr:1_{B91B57F0-C286-44E2-9C49-39FB15C82064}" xr6:coauthVersionLast="47" xr6:coauthVersionMax="47" xr10:uidLastSave="{00000000-0000-0000-0000-000000000000}"/>
  <bookViews>
    <workbookView xWindow="975" yWindow="0" windowWidth="13440" windowHeight="15600" tabRatio="500" activeTab="1" xr2:uid="{00000000-000D-0000-FFFF-FFFF00000000}"/>
  </bookViews>
  <sheets>
    <sheet name="Zápis" sheetId="1" r:id="rId1"/>
    <sheet name="Pretekári" sheetId="2" r:id="rId2"/>
    <sheet name="Rozlosovanie 24-25" sheetId="3" r:id="rId3"/>
  </sheets>
  <externalReferences>
    <externalReference r:id="rId4"/>
  </externalReferences>
  <definedNames>
    <definedName name="Kolo">[1]Zápis_120Hz!$O$15:$O$44</definedName>
    <definedName name="_xlnm.Print_Area" localSheetId="0">Zápis!$A$1:$AA$32</definedName>
    <definedName name="Rohodca_1">[1]Zápis_120Hz!$AC$18:$AC$104</definedName>
    <definedName name="Súťaže">[1]Zápis_120Hz!$O$9:$O$12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Z21" i="1" l="1"/>
  <c r="Y21" i="1"/>
  <c r="W21" i="1"/>
  <c r="U21" i="1"/>
  <c r="S21" i="1"/>
  <c r="Q21" i="1"/>
  <c r="K21" i="1"/>
  <c r="J21" i="1"/>
  <c r="H21" i="1"/>
  <c r="F21" i="1"/>
  <c r="D21" i="1"/>
  <c r="B21" i="1"/>
  <c r="Z20" i="1"/>
  <c r="O20" i="1"/>
  <c r="K20" i="1"/>
  <c r="B20" i="1"/>
  <c r="Z19" i="1"/>
  <c r="Y19" i="1"/>
  <c r="W19" i="1"/>
  <c r="U19" i="1"/>
  <c r="S19" i="1"/>
  <c r="Q19" i="1"/>
  <c r="K19" i="1"/>
  <c r="J19" i="1"/>
  <c r="H19" i="1"/>
  <c r="F19" i="1"/>
  <c r="D19" i="1"/>
  <c r="B19" i="1"/>
  <c r="Z18" i="1"/>
  <c r="O18" i="1"/>
  <c r="K18" i="1"/>
  <c r="B18" i="1"/>
  <c r="Z17" i="1"/>
  <c r="Y17" i="1"/>
  <c r="W17" i="1"/>
  <c r="U17" i="1"/>
  <c r="S17" i="1"/>
  <c r="Q17" i="1"/>
  <c r="K17" i="1"/>
  <c r="J17" i="1"/>
  <c r="H17" i="1"/>
  <c r="F17" i="1"/>
  <c r="D17" i="1"/>
  <c r="B17" i="1"/>
  <c r="Z16" i="1"/>
  <c r="O16" i="1"/>
  <c r="K16" i="1"/>
  <c r="B16" i="1"/>
  <c r="Z15" i="1"/>
  <c r="Y15" i="1"/>
  <c r="W15" i="1"/>
  <c r="U15" i="1"/>
  <c r="S15" i="1"/>
  <c r="Q15" i="1"/>
  <c r="K15" i="1"/>
  <c r="J15" i="1"/>
  <c r="H15" i="1"/>
  <c r="F15" i="1"/>
  <c r="D15" i="1"/>
  <c r="B15" i="1"/>
  <c r="Z14" i="1"/>
  <c r="O14" i="1"/>
  <c r="K14" i="1"/>
  <c r="B14" i="1"/>
  <c r="Z13" i="1"/>
  <c r="Y13" i="1"/>
  <c r="W13" i="1"/>
  <c r="U13" i="1"/>
  <c r="S13" i="1"/>
  <c r="Q13" i="1"/>
  <c r="K13" i="1"/>
  <c r="J13" i="1"/>
  <c r="H13" i="1"/>
  <c r="F13" i="1"/>
  <c r="D13" i="1"/>
  <c r="B13" i="1"/>
  <c r="Z12" i="1"/>
  <c r="O12" i="1"/>
  <c r="K12" i="1"/>
  <c r="B12" i="1"/>
  <c r="Z11" i="1"/>
  <c r="Y11" i="1"/>
  <c r="W11" i="1"/>
  <c r="U11" i="1"/>
  <c r="S11" i="1"/>
  <c r="Q11" i="1"/>
  <c r="K11" i="1"/>
  <c r="J11" i="1"/>
  <c r="H11" i="1"/>
  <c r="F11" i="1"/>
  <c r="D11" i="1"/>
  <c r="B11" i="1"/>
  <c r="Z10" i="1"/>
  <c r="O10" i="1"/>
  <c r="K10" i="1"/>
  <c r="B10" i="1"/>
  <c r="O7" i="1"/>
  <c r="C7" i="1"/>
  <c r="Z5" i="1"/>
  <c r="T5" i="1"/>
  <c r="Z3" i="1"/>
  <c r="P17" i="1" l="1"/>
  <c r="Q22" i="1"/>
  <c r="K22" i="1"/>
  <c r="L21" i="1"/>
  <c r="P21" i="1"/>
  <c r="P19" i="1"/>
  <c r="L19" i="1"/>
  <c r="O22" i="1"/>
  <c r="L17" i="1"/>
  <c r="P15" i="1"/>
  <c r="L15" i="1"/>
  <c r="L13" i="1"/>
  <c r="P13" i="1"/>
  <c r="P11" i="1"/>
  <c r="L11" i="1"/>
  <c r="L22" i="1"/>
  <c r="M21" i="1" l="1"/>
  <c r="O21" i="1"/>
  <c r="M19" i="1"/>
  <c r="O19" i="1"/>
  <c r="O17" i="1"/>
  <c r="M17" i="1"/>
  <c r="M15" i="1"/>
  <c r="O13" i="1"/>
  <c r="M13" i="1"/>
  <c r="P23" i="1"/>
  <c r="O15" i="1"/>
  <c r="O24" i="1"/>
  <c r="L23" i="1"/>
  <c r="M23" i="1"/>
  <c r="L24" i="1"/>
  <c r="M11" i="1"/>
  <c r="O11" i="1"/>
  <c r="O25" i="1" l="1"/>
  <c r="L25" i="1"/>
  <c r="F27" i="1" l="1"/>
</calcChain>
</file>

<file path=xl/sharedStrings.xml><?xml version="1.0" encoding="utf-8"?>
<sst xmlns="http://schemas.openxmlformats.org/spreadsheetml/2006/main" count="1891" uniqueCount="625">
  <si>
    <t xml:space="preserve">      Bratislavský krajský kolkársky zväz</t>
  </si>
  <si>
    <t>ZÁPIS O STRETNUTÍ</t>
  </si>
  <si>
    <t>1/1</t>
  </si>
  <si>
    <t xml:space="preserve">     Bratislavská liga</t>
  </si>
  <si>
    <t>Kolkáreň</t>
  </si>
  <si>
    <t>Dátum:</t>
  </si>
  <si>
    <t xml:space="preserve">Čas: </t>
  </si>
  <si>
    <t>Domáci</t>
  </si>
  <si>
    <t>Hostia</t>
  </si>
  <si>
    <t>Č.reg.</t>
  </si>
  <si>
    <t>Hráč</t>
  </si>
  <si>
    <t>1. dráha</t>
  </si>
  <si>
    <t>2. dráha</t>
  </si>
  <si>
    <t>3. dráha</t>
  </si>
  <si>
    <t>4. dráha</t>
  </si>
  <si>
    <t>Spolu</t>
  </si>
  <si>
    <t>1</t>
  </si>
  <si>
    <t>2</t>
  </si>
  <si>
    <t>3</t>
  </si>
  <si>
    <t>4</t>
  </si>
  <si>
    <t>5</t>
  </si>
  <si>
    <t>6</t>
  </si>
  <si>
    <t>Celkový počet zvalených kolov</t>
  </si>
  <si>
    <t>:</t>
  </si>
  <si>
    <t>Rozdiel zvalených kolov</t>
  </si>
  <si>
    <t>Body za celkový počet zvalených kolov</t>
  </si>
  <si>
    <t>Výsledok zápasu</t>
  </si>
  <si>
    <t>Podpis vedúceho domácich</t>
  </si>
  <si>
    <t>Podpis vedúceho hostí</t>
  </si>
  <si>
    <t>Poznámka:</t>
  </si>
  <si>
    <t>čís.reg.</t>
  </si>
  <si>
    <t>priezvisko</t>
  </si>
  <si>
    <t>meno</t>
  </si>
  <si>
    <t>dát.nar.</t>
  </si>
  <si>
    <t>meno oddielu</t>
  </si>
  <si>
    <t>nár.</t>
  </si>
  <si>
    <t>KZ</t>
  </si>
  <si>
    <t>č.KZ</t>
  </si>
  <si>
    <t>č.odd.</t>
  </si>
  <si>
    <t>č.zväz</t>
  </si>
  <si>
    <t>dát.vys.reg.</t>
  </si>
  <si>
    <t>pohl.</t>
  </si>
  <si>
    <t>9045</t>
  </si>
  <si>
    <t>Inter Bratislava</t>
  </si>
  <si>
    <t>SVK</t>
  </si>
  <si>
    <t>BKKoZ</t>
  </si>
  <si>
    <t>01</t>
  </si>
  <si>
    <t>Patrik</t>
  </si>
  <si>
    <t>INTER</t>
  </si>
  <si>
    <t>8086</t>
  </si>
  <si>
    <t>BABOŠ</t>
  </si>
  <si>
    <t>Ivan</t>
  </si>
  <si>
    <t>2101</t>
  </si>
  <si>
    <t xml:space="preserve">BALAJOVÁ </t>
  </si>
  <si>
    <t>Karolína</t>
  </si>
  <si>
    <t>1084</t>
  </si>
  <si>
    <t>BANAS</t>
  </si>
  <si>
    <t>Samuel</t>
  </si>
  <si>
    <t>0808</t>
  </si>
  <si>
    <t>BEZÁK</t>
  </si>
  <si>
    <t>Viktor</t>
  </si>
  <si>
    <t>Roman</t>
  </si>
  <si>
    <t>0460</t>
  </si>
  <si>
    <t>ČONKA</t>
  </si>
  <si>
    <t>Ľuboš</t>
  </si>
  <si>
    <t>8082</t>
  </si>
  <si>
    <t>DOLEŽAL</t>
  </si>
  <si>
    <t>Otakar</t>
  </si>
  <si>
    <t>7770</t>
  </si>
  <si>
    <t xml:space="preserve">DROZDÍK </t>
  </si>
  <si>
    <t>Lukáš</t>
  </si>
  <si>
    <t>8709</t>
  </si>
  <si>
    <t>DUBA</t>
  </si>
  <si>
    <t>Robert</t>
  </si>
  <si>
    <t>1641</t>
  </si>
  <si>
    <t>FÁBRY</t>
  </si>
  <si>
    <t>Jozef</t>
  </si>
  <si>
    <t>8908</t>
  </si>
  <si>
    <t>FIEDLER</t>
  </si>
  <si>
    <t>Miroslav</t>
  </si>
  <si>
    <t>2005</t>
  </si>
  <si>
    <t>FORNER</t>
  </si>
  <si>
    <t>Branislav</t>
  </si>
  <si>
    <t>2799</t>
  </si>
  <si>
    <t>FÜRSTEN</t>
  </si>
  <si>
    <t>2207</t>
  </si>
  <si>
    <t>GONOVÁ</t>
  </si>
  <si>
    <t>2202</t>
  </si>
  <si>
    <t xml:space="preserve">GUNIŠ </t>
  </si>
  <si>
    <t>Boris</t>
  </si>
  <si>
    <t>9042</t>
  </si>
  <si>
    <t>HABERLAND</t>
  </si>
  <si>
    <t>Dávid</t>
  </si>
  <si>
    <t>0472</t>
  </si>
  <si>
    <t>HANZL   ml.</t>
  </si>
  <si>
    <t>8088</t>
  </si>
  <si>
    <t>HARČARÍK</t>
  </si>
  <si>
    <t>Michal</t>
  </si>
  <si>
    <t>7791</t>
  </si>
  <si>
    <t>Marek</t>
  </si>
  <si>
    <t>2482</t>
  </si>
  <si>
    <t>HORNÍKOVÁ</t>
  </si>
  <si>
    <t>Jaroslava</t>
  </si>
  <si>
    <t>0473</t>
  </si>
  <si>
    <t>HÚŠŤ</t>
  </si>
  <si>
    <t>0478</t>
  </si>
  <si>
    <t>JASENSKÝ</t>
  </si>
  <si>
    <t>Igor</t>
  </si>
  <si>
    <t>7769</t>
  </si>
  <si>
    <t>JEDINÁ</t>
  </si>
  <si>
    <t>Janka</t>
  </si>
  <si>
    <t>1144</t>
  </si>
  <si>
    <t>JEDINÝ</t>
  </si>
  <si>
    <t>Jakub</t>
  </si>
  <si>
    <t>8218</t>
  </si>
  <si>
    <t>Jarko</t>
  </si>
  <si>
    <t>2102</t>
  </si>
  <si>
    <t>Ladislav</t>
  </si>
  <si>
    <t>7183</t>
  </si>
  <si>
    <t>JURKOVIČOVÁ</t>
  </si>
  <si>
    <t>Ľubomíra</t>
  </si>
  <si>
    <t>8706</t>
  </si>
  <si>
    <t>KADLUB</t>
  </si>
  <si>
    <t>2006</t>
  </si>
  <si>
    <t>KANOVÁROVÁ</t>
  </si>
  <si>
    <t>Michaela</t>
  </si>
  <si>
    <t>7787</t>
  </si>
  <si>
    <t>KARAS</t>
  </si>
  <si>
    <t>Tomáš</t>
  </si>
  <si>
    <t>7808</t>
  </si>
  <si>
    <t>KAVEC</t>
  </si>
  <si>
    <t>Ján</t>
  </si>
  <si>
    <t xml:space="preserve">KIČINKO </t>
  </si>
  <si>
    <t>0065</t>
  </si>
  <si>
    <t>KIČINKOVÁ</t>
  </si>
  <si>
    <t>Johana</t>
  </si>
  <si>
    <t>9502</t>
  </si>
  <si>
    <t>KLEMPA</t>
  </si>
  <si>
    <t>Filip</t>
  </si>
  <si>
    <t>4408</t>
  </si>
  <si>
    <t>KOLEJÁK</t>
  </si>
  <si>
    <t>8202</t>
  </si>
  <si>
    <t>LAGOVÁ</t>
  </si>
  <si>
    <t>Lenka</t>
  </si>
  <si>
    <t>8090</t>
  </si>
  <si>
    <t>LAPOŠ</t>
  </si>
  <si>
    <t>Juraj</t>
  </si>
  <si>
    <t>0488</t>
  </si>
  <si>
    <t>LISTOFER</t>
  </si>
  <si>
    <t>Gabriel</t>
  </si>
  <si>
    <t>0489</t>
  </si>
  <si>
    <t>LISTOFEROVÁ</t>
  </si>
  <si>
    <t>Ľubica</t>
  </si>
  <si>
    <t>0133</t>
  </si>
  <si>
    <t>MACHÁLKOVÁ</t>
  </si>
  <si>
    <t>Patricia</t>
  </si>
  <si>
    <t>8857</t>
  </si>
  <si>
    <t>MALGOT</t>
  </si>
  <si>
    <t>Matúš</t>
  </si>
  <si>
    <t>8858</t>
  </si>
  <si>
    <t>Michael</t>
  </si>
  <si>
    <t>1666</t>
  </si>
  <si>
    <t>MARKUSEK</t>
  </si>
  <si>
    <t>Dušan</t>
  </si>
  <si>
    <t>8091</t>
  </si>
  <si>
    <t>MATÝŠEK</t>
  </si>
  <si>
    <t>7744</t>
  </si>
  <si>
    <t>MATÝŠKOVÁ</t>
  </si>
  <si>
    <t>Petra</t>
  </si>
  <si>
    <t>7810</t>
  </si>
  <si>
    <t>MINAROVJECH</t>
  </si>
  <si>
    <t>2103</t>
  </si>
  <si>
    <t>NEMČEK</t>
  </si>
  <si>
    <t>Martin</t>
  </si>
  <si>
    <t>2731</t>
  </si>
  <si>
    <t>ONDRUS</t>
  </si>
  <si>
    <t>Matej</t>
  </si>
  <si>
    <t>2007</t>
  </si>
  <si>
    <t>ORSZÁGH</t>
  </si>
  <si>
    <t>2305</t>
  </si>
  <si>
    <t>PALA</t>
  </si>
  <si>
    <t>Šimon</t>
  </si>
  <si>
    <t>1908</t>
  </si>
  <si>
    <t>PAPAY</t>
  </si>
  <si>
    <t>2008</t>
  </si>
  <si>
    <t>PARÁK</t>
  </si>
  <si>
    <t>0497</t>
  </si>
  <si>
    <t>PASTOR</t>
  </si>
  <si>
    <t>Milan</t>
  </si>
  <si>
    <t>8399</t>
  </si>
  <si>
    <t>POHANIČ</t>
  </si>
  <si>
    <t>7768</t>
  </si>
  <si>
    <t>POHANIČOVÁ</t>
  </si>
  <si>
    <t>Timea</t>
  </si>
  <si>
    <t>8093</t>
  </si>
  <si>
    <t>POZSGAI</t>
  </si>
  <si>
    <t>2206</t>
  </si>
  <si>
    <t>PRIBILINEC</t>
  </si>
  <si>
    <t>Peter</t>
  </si>
  <si>
    <t>0905</t>
  </si>
  <si>
    <t>RYBÁR</t>
  </si>
  <si>
    <t>8214</t>
  </si>
  <si>
    <t>SAHUĽ</t>
  </si>
  <si>
    <t>8094</t>
  </si>
  <si>
    <t>SMUTNÝ</t>
  </si>
  <si>
    <t>Zdenko</t>
  </si>
  <si>
    <t>8811</t>
  </si>
  <si>
    <t>ŠIMONČIČ</t>
  </si>
  <si>
    <t>Oliver</t>
  </si>
  <si>
    <t>2105</t>
  </si>
  <si>
    <t>ŠIMONČIČOVÁ</t>
  </si>
  <si>
    <t>8400</t>
  </si>
  <si>
    <t>ŠVATARÁK</t>
  </si>
  <si>
    <t>0609</t>
  </si>
  <si>
    <t>ŠVEC</t>
  </si>
  <si>
    <t>8095</t>
  </si>
  <si>
    <t>TUMMA</t>
  </si>
  <si>
    <t>8911</t>
  </si>
  <si>
    <t>VLČKO</t>
  </si>
  <si>
    <t>2418</t>
  </si>
  <si>
    <t>WEISS</t>
  </si>
  <si>
    <t>8708</t>
  </si>
  <si>
    <t>ZAJKO</t>
  </si>
  <si>
    <t>8912</t>
  </si>
  <si>
    <t>ZEMAN</t>
  </si>
  <si>
    <t>Pavol</t>
  </si>
  <si>
    <t>1525</t>
  </si>
  <si>
    <t>2306</t>
  </si>
  <si>
    <t>ŽMIJAK</t>
  </si>
  <si>
    <t>0274</t>
  </si>
  <si>
    <t>BUGÁR   st.</t>
  </si>
  <si>
    <t>Lubomír</t>
  </si>
  <si>
    <t>TJ Spoje Bratislava</t>
  </si>
  <si>
    <t>SPOJE</t>
  </si>
  <si>
    <t>0201</t>
  </si>
  <si>
    <t>CIBULA</t>
  </si>
  <si>
    <t>2774</t>
  </si>
  <si>
    <t>GÁLIK</t>
  </si>
  <si>
    <t>Marián</t>
  </si>
  <si>
    <t>1492</t>
  </si>
  <si>
    <t>JURICOVÁ</t>
  </si>
  <si>
    <t>Ružena</t>
  </si>
  <si>
    <t>1907</t>
  </si>
  <si>
    <t>KANOVSKÁ</t>
  </si>
  <si>
    <t>Martina</t>
  </si>
  <si>
    <t>1224</t>
  </si>
  <si>
    <t>MOHNACZKÝ</t>
  </si>
  <si>
    <t>Aurel</t>
  </si>
  <si>
    <t>0236</t>
  </si>
  <si>
    <t>SASKO</t>
  </si>
  <si>
    <t>1512</t>
  </si>
  <si>
    <t>SLEZÁK</t>
  </si>
  <si>
    <t>0034</t>
  </si>
  <si>
    <t>SABO</t>
  </si>
  <si>
    <t>1516</t>
  </si>
  <si>
    <t>TRPÍN  st.</t>
  </si>
  <si>
    <t>8183</t>
  </si>
  <si>
    <t>UHLÍKOVÁ</t>
  </si>
  <si>
    <t>Eva</t>
  </si>
  <si>
    <t>BABKOVÁ</t>
  </si>
  <si>
    <t>KK Tatran Bratislava</t>
  </si>
  <si>
    <t>TATRAN</t>
  </si>
  <si>
    <t>8905</t>
  </si>
  <si>
    <t>BAJBAR</t>
  </si>
  <si>
    <t>BUČÁK</t>
  </si>
  <si>
    <t>Radomír</t>
  </si>
  <si>
    <t>8552</t>
  </si>
  <si>
    <t>BUČKO</t>
  </si>
  <si>
    <t>Štefan</t>
  </si>
  <si>
    <t xml:space="preserve">BURIK </t>
  </si>
  <si>
    <t>7909</t>
  </si>
  <si>
    <t>ČIMBORA</t>
  </si>
  <si>
    <t>8544</t>
  </si>
  <si>
    <t>FARKAŠOVÁ</t>
  </si>
  <si>
    <t>8329</t>
  </si>
  <si>
    <t>FERENCI</t>
  </si>
  <si>
    <t>Ondrej</t>
  </si>
  <si>
    <t>8551</t>
  </si>
  <si>
    <t>FORNEROVÁ</t>
  </si>
  <si>
    <t>Helena</t>
  </si>
  <si>
    <t xml:space="preserve">GAŠPAROVÁ </t>
  </si>
  <si>
    <t>Tatiana</t>
  </si>
  <si>
    <t>8545</t>
  </si>
  <si>
    <t>HÁJEK</t>
  </si>
  <si>
    <t>Anton</t>
  </si>
  <si>
    <t>8907</t>
  </si>
  <si>
    <t>HRABINSKÝ</t>
  </si>
  <si>
    <t>Jaroslav</t>
  </si>
  <si>
    <t>8315</t>
  </si>
  <si>
    <t>KISS</t>
  </si>
  <si>
    <t>Pavel</t>
  </si>
  <si>
    <t>8546</t>
  </si>
  <si>
    <t>KORČEKOVÁ</t>
  </si>
  <si>
    <t>Denisa</t>
  </si>
  <si>
    <t>8547</t>
  </si>
  <si>
    <t>KOŠKA</t>
  </si>
  <si>
    <t>Viliam</t>
  </si>
  <si>
    <t>KRŠIAK</t>
  </si>
  <si>
    <t>Vladimír</t>
  </si>
  <si>
    <t>LAPIŠÁK</t>
  </si>
  <si>
    <t>Mikuláš</t>
  </si>
  <si>
    <t>1930</t>
  </si>
  <si>
    <t>LATTA</t>
  </si>
  <si>
    <t>Emil</t>
  </si>
  <si>
    <t xml:space="preserve">MALGOT </t>
  </si>
  <si>
    <t>0108</t>
  </si>
  <si>
    <t>MALGOTOVÁ</t>
  </si>
  <si>
    <t>Andrea</t>
  </si>
  <si>
    <t>NEDVEĎ</t>
  </si>
  <si>
    <t>1934</t>
  </si>
  <si>
    <t>NÉMETH</t>
  </si>
  <si>
    <t>8548</t>
  </si>
  <si>
    <t>SEDLÁK</t>
  </si>
  <si>
    <t>8549</t>
  </si>
  <si>
    <t>ŠMOTLÁK</t>
  </si>
  <si>
    <t>7912</t>
  </si>
  <si>
    <t>VÁLEK</t>
  </si>
  <si>
    <t>Ota</t>
  </si>
  <si>
    <t>8906</t>
  </si>
  <si>
    <t xml:space="preserve">VANDÁK </t>
  </si>
  <si>
    <t>8211</t>
  </si>
  <si>
    <t>VARGOVÁ</t>
  </si>
  <si>
    <t>Zdenka</t>
  </si>
  <si>
    <t xml:space="preserve">WEBER </t>
  </si>
  <si>
    <t>Róbert jun.</t>
  </si>
  <si>
    <t>8314</t>
  </si>
  <si>
    <t>WEBER</t>
  </si>
  <si>
    <t>Róbert</t>
  </si>
  <si>
    <t>0899</t>
  </si>
  <si>
    <t>BABINSKÝ</t>
  </si>
  <si>
    <t>Slovan Bratislava</t>
  </si>
  <si>
    <t>SLOVAN</t>
  </si>
  <si>
    <t>8453</t>
  </si>
  <si>
    <t>BÚRIKOVÁ</t>
  </si>
  <si>
    <t>2355</t>
  </si>
  <si>
    <t>FUKAS</t>
  </si>
  <si>
    <t>1216</t>
  </si>
  <si>
    <t>KRAJČOVIČ</t>
  </si>
  <si>
    <t>0021</t>
  </si>
  <si>
    <t>PAŠKO</t>
  </si>
  <si>
    <t>2001</t>
  </si>
  <si>
    <t>ROŠKO</t>
  </si>
  <si>
    <t>1625</t>
  </si>
  <si>
    <t>SZÁSZOVÁ</t>
  </si>
  <si>
    <t>Jana</t>
  </si>
  <si>
    <t>SZIKHART</t>
  </si>
  <si>
    <t>0961</t>
  </si>
  <si>
    <t>ŠVÁBÍK</t>
  </si>
  <si>
    <t>0956</t>
  </si>
  <si>
    <t>ŠVÁBÍKOVÁ</t>
  </si>
  <si>
    <t>1304</t>
  </si>
  <si>
    <t>BRINZA</t>
  </si>
  <si>
    <t>KK Kalimero</t>
  </si>
  <si>
    <t>1024</t>
  </si>
  <si>
    <t>CSUNYO</t>
  </si>
  <si>
    <t>Gejza</t>
  </si>
  <si>
    <t>KALIMERO</t>
  </si>
  <si>
    <t>2544</t>
  </si>
  <si>
    <t>HAMAR</t>
  </si>
  <si>
    <t>2545</t>
  </si>
  <si>
    <t>JAŠŠO</t>
  </si>
  <si>
    <t>0150</t>
  </si>
  <si>
    <t>2546</t>
  </si>
  <si>
    <t>KOIŠ</t>
  </si>
  <si>
    <t>Stanislav</t>
  </si>
  <si>
    <t>2547</t>
  </si>
  <si>
    <t>KUBAS</t>
  </si>
  <si>
    <t>2548</t>
  </si>
  <si>
    <t>KUNŠTEK</t>
  </si>
  <si>
    <t>2549</t>
  </si>
  <si>
    <t>LEŠICKÝ</t>
  </si>
  <si>
    <t>0509</t>
  </si>
  <si>
    <t>MORAVČÍK</t>
  </si>
  <si>
    <t>6392</t>
  </si>
  <si>
    <t>RAJKOVIČ</t>
  </si>
  <si>
    <t>2551</t>
  </si>
  <si>
    <t>SIMONICS</t>
  </si>
  <si>
    <t>8120</t>
  </si>
  <si>
    <t>BIČIAN</t>
  </si>
  <si>
    <t>Priatelia</t>
  </si>
  <si>
    <t xml:space="preserve">PRIATELIA </t>
  </si>
  <si>
    <t>2208</t>
  </si>
  <si>
    <t>BÓC</t>
  </si>
  <si>
    <t>8715</t>
  </si>
  <si>
    <t>FÖLDVÁRY</t>
  </si>
  <si>
    <t>Alexander</t>
  </si>
  <si>
    <t>2003</t>
  </si>
  <si>
    <t>1129</t>
  </si>
  <si>
    <t>HUPKA</t>
  </si>
  <si>
    <t>Rudolf</t>
  </si>
  <si>
    <t>CHOBOT</t>
  </si>
  <si>
    <t>0951</t>
  </si>
  <si>
    <t>CHOCHELINSKI</t>
  </si>
  <si>
    <t>0949</t>
  </si>
  <si>
    <t>JAKABOVÁ</t>
  </si>
  <si>
    <t>Monika</t>
  </si>
  <si>
    <t>8716</t>
  </si>
  <si>
    <t>KATONA</t>
  </si>
  <si>
    <t>Tibor</t>
  </si>
  <si>
    <t>1020</t>
  </si>
  <si>
    <t>KUCHYŇÁROVÁ</t>
  </si>
  <si>
    <t>Gabriela</t>
  </si>
  <si>
    <t>0203</t>
  </si>
  <si>
    <t>KVETAN</t>
  </si>
  <si>
    <t>8123</t>
  </si>
  <si>
    <t>LAČNÝ</t>
  </si>
  <si>
    <t>8124</t>
  </si>
  <si>
    <t>LEŽÁK</t>
  </si>
  <si>
    <t>1019</t>
  </si>
  <si>
    <t>LISZKAY</t>
  </si>
  <si>
    <t>Béla</t>
  </si>
  <si>
    <t>1230</t>
  </si>
  <si>
    <t>LOFAJ</t>
  </si>
  <si>
    <t>Marcel</t>
  </si>
  <si>
    <t>MÁCHA</t>
  </si>
  <si>
    <t>Václav</t>
  </si>
  <si>
    <t>8297</t>
  </si>
  <si>
    <t>MARKOVIČOVÁ</t>
  </si>
  <si>
    <t>Alena</t>
  </si>
  <si>
    <t>1022</t>
  </si>
  <si>
    <t>MIHOLA</t>
  </si>
  <si>
    <t>Vít</t>
  </si>
  <si>
    <t>0837</t>
  </si>
  <si>
    <t>MILECOVÁ</t>
  </si>
  <si>
    <t>Anna</t>
  </si>
  <si>
    <t>8955</t>
  </si>
  <si>
    <t>NOŠKA</t>
  </si>
  <si>
    <t>1082</t>
  </si>
  <si>
    <t>OSUSKÁ</t>
  </si>
  <si>
    <t>Viera</t>
  </si>
  <si>
    <t>1221</t>
  </si>
  <si>
    <t>POSPÍŠIL</t>
  </si>
  <si>
    <t>PUTZ</t>
  </si>
  <si>
    <t>Denis</t>
  </si>
  <si>
    <t>2002</t>
  </si>
  <si>
    <t>RADOŠ</t>
  </si>
  <si>
    <t>Daniel</t>
  </si>
  <si>
    <t>REBRO</t>
  </si>
  <si>
    <t>SADLOŇ</t>
  </si>
  <si>
    <t>1901</t>
  </si>
  <si>
    <t>SÁROSFAI</t>
  </si>
  <si>
    <t>Csaba</t>
  </si>
  <si>
    <t>ŠIPOŠOVÁ</t>
  </si>
  <si>
    <t>ŠOTTNÍKOVÁ</t>
  </si>
  <si>
    <t>2401</t>
  </si>
  <si>
    <t xml:space="preserve">SUROVEC </t>
  </si>
  <si>
    <t>2205</t>
  </si>
  <si>
    <t>SÝKORA</t>
  </si>
  <si>
    <t>2309</t>
  </si>
  <si>
    <t>TRPÍN</t>
  </si>
  <si>
    <t>TRUBIROHA</t>
  </si>
  <si>
    <t>VÁCLAVÍK</t>
  </si>
  <si>
    <t>1473</t>
  </si>
  <si>
    <t>ĎALOG</t>
  </si>
  <si>
    <t>Fedor</t>
  </si>
  <si>
    <t>KK ZK Apollo</t>
  </si>
  <si>
    <t>APOLLO</t>
  </si>
  <si>
    <t>1911</t>
  </si>
  <si>
    <t>FABIŠÍK</t>
  </si>
  <si>
    <t>0244</t>
  </si>
  <si>
    <t>GAJDOŠÍKOVÁ</t>
  </si>
  <si>
    <t>8928</t>
  </si>
  <si>
    <t>GYÖRGYOVÁ</t>
  </si>
  <si>
    <t>Iveta</t>
  </si>
  <si>
    <t>0340</t>
  </si>
  <si>
    <t>JEŽÍK</t>
  </si>
  <si>
    <t>1904</t>
  </si>
  <si>
    <t>KLENKA</t>
  </si>
  <si>
    <t>0611</t>
  </si>
  <si>
    <t>KOJSOVÁ</t>
  </si>
  <si>
    <t>Katarína</t>
  </si>
  <si>
    <t>0344</t>
  </si>
  <si>
    <t>KORPONAY</t>
  </si>
  <si>
    <t>0345</t>
  </si>
  <si>
    <t>OMYLIAK</t>
  </si>
  <si>
    <t>2307</t>
  </si>
  <si>
    <t>RADOMÍR</t>
  </si>
  <si>
    <t>David</t>
  </si>
  <si>
    <t>0920</t>
  </si>
  <si>
    <t>SEDLÁČEK</t>
  </si>
  <si>
    <t>1912</t>
  </si>
  <si>
    <t>ŠTEFANKA</t>
  </si>
  <si>
    <t>2301</t>
  </si>
  <si>
    <t>ŽIAČEK</t>
  </si>
  <si>
    <t>pondelok</t>
  </si>
  <si>
    <t>Apollo</t>
  </si>
  <si>
    <t>Priatelia B</t>
  </si>
  <si>
    <t>1/2</t>
  </si>
  <si>
    <t>Inter C</t>
  </si>
  <si>
    <t>Kalimero</t>
  </si>
  <si>
    <t>Inter</t>
  </si>
  <si>
    <t>1/3</t>
  </si>
  <si>
    <t>streda</t>
  </si>
  <si>
    <t>Inter D</t>
  </si>
  <si>
    <t>Tatran D</t>
  </si>
  <si>
    <t>1/4</t>
  </si>
  <si>
    <t>štvrtok</t>
  </si>
  <si>
    <t>Priatelia C</t>
  </si>
  <si>
    <t>piatok</t>
  </si>
  <si>
    <t>Tatran C</t>
  </si>
  <si>
    <t>Slovan</t>
  </si>
  <si>
    <t>2/1</t>
  </si>
  <si>
    <t>2/2</t>
  </si>
  <si>
    <t>2/3</t>
  </si>
  <si>
    <t>2/4</t>
  </si>
  <si>
    <t>3/1</t>
  </si>
  <si>
    <t>3/2</t>
  </si>
  <si>
    <t>3/3</t>
  </si>
  <si>
    <t>3/4</t>
  </si>
  <si>
    <t>4/1</t>
  </si>
  <si>
    <t>4/2</t>
  </si>
  <si>
    <t>4/3</t>
  </si>
  <si>
    <t>4/4</t>
  </si>
  <si>
    <t>5/1</t>
  </si>
  <si>
    <t>5/2</t>
  </si>
  <si>
    <t>5/3</t>
  </si>
  <si>
    <t>5/4</t>
  </si>
  <si>
    <t>6/1</t>
  </si>
  <si>
    <t>6/2</t>
  </si>
  <si>
    <t>6/3</t>
  </si>
  <si>
    <t>6/4</t>
  </si>
  <si>
    <t>7/1</t>
  </si>
  <si>
    <t>7/2</t>
  </si>
  <si>
    <t>7/3</t>
  </si>
  <si>
    <t>7/4</t>
  </si>
  <si>
    <t>8/1</t>
  </si>
  <si>
    <t>8/2</t>
  </si>
  <si>
    <t>8/3</t>
  </si>
  <si>
    <t>8/4</t>
  </si>
  <si>
    <t>9/1</t>
  </si>
  <si>
    <t>9/2</t>
  </si>
  <si>
    <t>9/3</t>
  </si>
  <si>
    <t>9/4</t>
  </si>
  <si>
    <t>10/1</t>
  </si>
  <si>
    <t>10/2</t>
  </si>
  <si>
    <t>10/3</t>
  </si>
  <si>
    <t>10/4</t>
  </si>
  <si>
    <t>11/1</t>
  </si>
  <si>
    <t>11/2</t>
  </si>
  <si>
    <t>11/3</t>
  </si>
  <si>
    <t>11/4</t>
  </si>
  <si>
    <t>12/1</t>
  </si>
  <si>
    <t>12/2</t>
  </si>
  <si>
    <t>12/3</t>
  </si>
  <si>
    <t>12/4</t>
  </si>
  <si>
    <t>13/1</t>
  </si>
  <si>
    <t>13/2</t>
  </si>
  <si>
    <t>13/3</t>
  </si>
  <si>
    <t>13/4</t>
  </si>
  <si>
    <t>14/1</t>
  </si>
  <si>
    <t>14/2</t>
  </si>
  <si>
    <t>14/3</t>
  </si>
  <si>
    <t>14/4</t>
  </si>
  <si>
    <t>15/1</t>
  </si>
  <si>
    <t>15/2</t>
  </si>
  <si>
    <t>15/3</t>
  </si>
  <si>
    <t>15/4</t>
  </si>
  <si>
    <t>16/1</t>
  </si>
  <si>
    <t>16/2</t>
  </si>
  <si>
    <t>16/3</t>
  </si>
  <si>
    <t>16/4</t>
  </si>
  <si>
    <t>17/1</t>
  </si>
  <si>
    <t>17/2</t>
  </si>
  <si>
    <t>17/3</t>
  </si>
  <si>
    <t>17/4</t>
  </si>
  <si>
    <t>18/1</t>
  </si>
  <si>
    <t>18/2</t>
  </si>
  <si>
    <t>18/3</t>
  </si>
  <si>
    <t>18/4</t>
  </si>
  <si>
    <t>16.00</t>
  </si>
  <si>
    <t xml:space="preserve">Priatelia C </t>
  </si>
  <si>
    <t>9896</t>
  </si>
  <si>
    <t>BÁBIK</t>
  </si>
  <si>
    <t>9126</t>
  </si>
  <si>
    <t>9186</t>
  </si>
  <si>
    <t>9742</t>
  </si>
  <si>
    <t>9734</t>
  </si>
  <si>
    <t>9589</t>
  </si>
  <si>
    <t>9490</t>
  </si>
  <si>
    <t>9184</t>
  </si>
  <si>
    <t>9185</t>
  </si>
  <si>
    <t>9486</t>
  </si>
  <si>
    <t>9489</t>
  </si>
  <si>
    <t>9919</t>
  </si>
  <si>
    <t>PECINA</t>
  </si>
  <si>
    <t>Vojtech</t>
  </si>
  <si>
    <t>DZIBELA</t>
  </si>
  <si>
    <t>9320</t>
  </si>
  <si>
    <t>9634</t>
  </si>
  <si>
    <t>9219</t>
  </si>
  <si>
    <t>9635</t>
  </si>
  <si>
    <t>9934</t>
  </si>
  <si>
    <t>9632</t>
  </si>
  <si>
    <t>9220</t>
  </si>
  <si>
    <t>9221</t>
  </si>
  <si>
    <t>8953</t>
  </si>
  <si>
    <t>9222</t>
  </si>
  <si>
    <t>2403</t>
  </si>
  <si>
    <t>HUSTYOVÁ</t>
  </si>
  <si>
    <t>2404</t>
  </si>
  <si>
    <t>MADAJ</t>
  </si>
  <si>
    <t>Ondrej Rastislav</t>
  </si>
  <si>
    <t>2405</t>
  </si>
  <si>
    <t>MARTINKO</t>
  </si>
  <si>
    <t>9590</t>
  </si>
  <si>
    <t>9396</t>
  </si>
  <si>
    <t>2406</t>
  </si>
  <si>
    <t>KRISTOLJUB</t>
  </si>
  <si>
    <t>6520</t>
  </si>
  <si>
    <t>BENICKÁ</t>
  </si>
  <si>
    <t>Hosťov.</t>
  </si>
  <si>
    <t>Antič</t>
  </si>
  <si>
    <t>2501</t>
  </si>
  <si>
    <t>DUFFALA</t>
  </si>
  <si>
    <t>2502</t>
  </si>
  <si>
    <t>2504</t>
  </si>
  <si>
    <t>ORTH</t>
  </si>
  <si>
    <t>2505</t>
  </si>
  <si>
    <t>HRUDKA</t>
  </si>
  <si>
    <t>2503</t>
  </si>
  <si>
    <t>2506</t>
  </si>
  <si>
    <t>KOŠÍK</t>
  </si>
  <si>
    <t>2507</t>
  </si>
  <si>
    <t>KOŠÍKOVÁ</t>
  </si>
  <si>
    <t>Oľga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</si>
</sst>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-mmm"/>
    <numFmt numFmtId="165" formatCode="m/d/yyyy"/>
    <numFmt numFmtId="166" formatCode="h:mm;@"/>
    <numFmt numFmtId="167" formatCode="[=0.5]0.0;0"/>
    <numFmt numFmtId="168" formatCode="[$-F400]h:mm:ss\ AM/PM"/>
  </numFmts>
  <fonts count="43" x14ac:knownFonts="1">
    <font>
      <sz val="10"/>
      <color rgb="FF000000"/>
      <name val="Times New Roman CE"/>
      <family val="1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000000"/>
      <name val="Arial CE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B80047"/>
      <name val="Calibri"/>
      <family val="2"/>
      <charset val="238"/>
    </font>
    <font>
      <sz val="11"/>
      <color rgb="FF008700"/>
      <name val="Calibri"/>
      <family val="2"/>
      <charset val="238"/>
    </font>
    <font>
      <u/>
      <sz val="10"/>
      <color rgb="FF0000FF"/>
      <name val="Arial CE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804C19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18"/>
      <color rgb="FF2929C1"/>
      <name val="Cambria"/>
      <family val="1"/>
      <charset val="238"/>
    </font>
    <font>
      <sz val="11"/>
      <color rgb="FFFF99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2929C1"/>
      <name val="Calibri"/>
      <family val="2"/>
      <charset val="238"/>
    </font>
    <font>
      <i/>
      <sz val="11"/>
      <color rgb="FF808019"/>
      <name val="Calibri"/>
      <family val="2"/>
      <charset val="238"/>
    </font>
    <font>
      <i/>
      <sz val="11"/>
      <color rgb="FFC0C0C0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sz val="11"/>
      <color rgb="FF444451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2"/>
      <color rgb="FF000000"/>
      <name val="Times New Roman CE"/>
      <family val="1"/>
      <charset val="238"/>
    </font>
    <font>
      <b/>
      <sz val="20"/>
      <color rgb="FF000000"/>
      <name val="Times New Roman CE"/>
      <family val="1"/>
      <charset val="238"/>
    </font>
    <font>
      <b/>
      <sz val="14"/>
      <color rgb="FF000000"/>
      <name val="Times New Roman CE"/>
      <family val="1"/>
      <charset val="238"/>
    </font>
    <font>
      <b/>
      <sz val="10"/>
      <color rgb="FF000000"/>
      <name val="Times New Roman CE"/>
      <family val="1"/>
      <charset val="238"/>
    </font>
    <font>
      <b/>
      <sz val="16"/>
      <color rgb="FF000000"/>
      <name val="Times New Roman CE"/>
      <family val="1"/>
      <charset val="238"/>
    </font>
    <font>
      <sz val="12"/>
      <color rgb="FF000000"/>
      <name val="Times New Roman CE"/>
      <family val="1"/>
      <charset val="238"/>
    </font>
    <font>
      <sz val="12"/>
      <color rgb="FF000000"/>
      <name val="Times New Roman CE"/>
      <charset val="238"/>
    </font>
    <font>
      <sz val="11"/>
      <color rgb="FF000000"/>
      <name val="Times New Roman CE"/>
      <charset val="238"/>
    </font>
    <font>
      <b/>
      <sz val="16"/>
      <color rgb="FF0000FF"/>
      <name val="Times New Roman CE"/>
      <family val="1"/>
      <charset val="238"/>
    </font>
    <font>
      <b/>
      <sz val="16"/>
      <color rgb="FFFF0000"/>
      <name val="Times New Roman CE"/>
      <family val="1"/>
      <charset val="238"/>
    </font>
    <font>
      <b/>
      <sz val="16"/>
      <color rgb="FF000000"/>
      <name val="Times New Roman CE"/>
      <charset val="238"/>
    </font>
    <font>
      <b/>
      <sz val="14"/>
      <color rgb="FF000000"/>
      <name val="Times New Roman CE"/>
      <charset val="238"/>
    </font>
    <font>
      <b/>
      <sz val="18"/>
      <color rgb="FF000000"/>
      <name val="Times New Roman CE"/>
      <charset val="238"/>
    </font>
    <font>
      <b/>
      <sz val="10"/>
      <color rgb="FF000000"/>
      <name val="Times New Roman"/>
      <family val="1"/>
      <charset val="238"/>
    </font>
    <font>
      <b/>
      <sz val="10"/>
      <color rgb="FFFF0000"/>
      <name val="Times New Roman CE"/>
      <family val="1"/>
      <charset val="238"/>
    </font>
    <font>
      <sz val="10"/>
      <color rgb="FF000000"/>
      <name val="Times New Roman CE"/>
      <family val="1"/>
      <charset val="238"/>
    </font>
    <font>
      <b/>
      <sz val="14"/>
      <color rgb="FF000000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CCCFF"/>
        <bgColor rgb="FFCCCCCC"/>
      </patternFill>
    </fill>
    <fill>
      <patternFill patternType="solid">
        <fgColor rgb="FFFF9966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BF8F"/>
      </patternFill>
    </fill>
    <fill>
      <patternFill patternType="solid">
        <fgColor rgb="FF9999CC"/>
        <bgColor rgb="FF8DB4E2"/>
      </patternFill>
    </fill>
    <fill>
      <patternFill patternType="solid">
        <fgColor rgb="FFFFFFCC"/>
        <bgColor rgb="FFFFFFFF"/>
      </patternFill>
    </fill>
    <fill>
      <patternFill patternType="solid">
        <fgColor rgb="FFE6E6E6"/>
        <bgColor rgb="FFFFFFFF"/>
      </patternFill>
    </fill>
    <fill>
      <patternFill patternType="solid">
        <fgColor rgb="FF99CCFF"/>
        <bgColor rgb="FF8DB4E2"/>
      </patternFill>
    </fill>
    <fill>
      <patternFill patternType="solid">
        <fgColor rgb="FFFF8080"/>
        <bgColor rgb="FFFF9966"/>
      </patternFill>
    </fill>
    <fill>
      <patternFill patternType="solid">
        <fgColor rgb="FF00FF00"/>
        <bgColor rgb="FF3DEB3D"/>
      </patternFill>
    </fill>
    <fill>
      <patternFill patternType="solid">
        <fgColor rgb="FF94BD5E"/>
        <bgColor rgb="FFBFBFBF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660066"/>
      </patternFill>
    </fill>
    <fill>
      <patternFill patternType="solid">
        <fgColor rgb="FF3DEB3D"/>
        <bgColor rgb="FF00FF00"/>
      </patternFill>
    </fill>
    <fill>
      <patternFill patternType="solid">
        <fgColor rgb="FFFF9900"/>
        <bgColor rgb="FFFFBF00"/>
      </patternFill>
    </fill>
    <fill>
      <patternFill patternType="solid">
        <fgColor rgb="FFFF3366"/>
        <bgColor rgb="FFFF0000"/>
      </patternFill>
    </fill>
    <fill>
      <patternFill patternType="solid">
        <fgColor rgb="FFCCCCCC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2929C1"/>
        <bgColor rgb="FF003366"/>
      </patternFill>
    </fill>
    <fill>
      <patternFill patternType="solid">
        <fgColor rgb="FFFF0000"/>
        <bgColor rgb="FFB80047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804C19"/>
        <bgColor rgb="FF444451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C000"/>
      </patternFill>
    </fill>
    <fill>
      <patternFill patternType="solid">
        <fgColor rgb="FFFFC000"/>
        <bgColor rgb="FFFFBF00"/>
      </patternFill>
    </fill>
    <fill>
      <patternFill patternType="solid">
        <fgColor rgb="FFFFBF00"/>
        <bgColor rgb="FFFFC000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rgb="FF8DB4E2"/>
        <bgColor rgb="FFFFFFFF"/>
      </patternFill>
    </fill>
    <fill>
      <patternFill patternType="solid">
        <fgColor rgb="FFFABF8F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38">
    <border>
      <left/>
      <right/>
      <top/>
      <bottom/>
      <diagonal/>
    </border>
    <border>
      <left/>
      <right/>
      <top style="thin">
        <color rgb="FF2929C1"/>
      </top>
      <bottom style="double">
        <color rgb="FF2929C1"/>
      </bottom>
      <diagonal/>
    </border>
    <border>
      <left style="double">
        <color rgb="FF444451"/>
      </left>
      <right style="double">
        <color rgb="FF444451"/>
      </right>
      <top style="double">
        <color rgb="FF444451"/>
      </top>
      <bottom style="double">
        <color rgb="FF444451"/>
      </bottom>
      <diagonal/>
    </border>
    <border>
      <left/>
      <right/>
      <top/>
      <bottom style="thick">
        <color rgb="FF2929C1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19"/>
      </left>
      <right style="thin">
        <color rgb="FF808019"/>
      </right>
      <top style="thin">
        <color rgb="FF808019"/>
      </top>
      <bottom style="thin">
        <color rgb="FF808019"/>
      </bottom>
      <diagonal/>
    </border>
    <border>
      <left style="thin">
        <color rgb="FF444451"/>
      </left>
      <right style="thin">
        <color rgb="FF444451"/>
      </right>
      <top style="thin">
        <color rgb="FF444451"/>
      </top>
      <bottom style="thin">
        <color rgb="FF44445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000000"/>
      </bottom>
      <diagonal/>
    </border>
  </borders>
  <cellStyleXfs count="433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8" borderId="0" applyBorder="0" applyProtection="0"/>
    <xf numFmtId="0" fontId="1" fillId="12" borderId="0" applyBorder="0" applyProtection="0"/>
    <xf numFmtId="0" fontId="1" fillId="14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8" borderId="0" applyBorder="0" applyProtection="0"/>
    <xf numFmtId="0" fontId="2" fillId="12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7" borderId="0" applyBorder="0" applyProtection="0"/>
    <xf numFmtId="0" fontId="3" fillId="0" borderId="0" applyProtection="0"/>
    <xf numFmtId="0" fontId="4" fillId="0" borderId="1" applyProtection="0"/>
    <xf numFmtId="0" fontId="5" fillId="19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6" fillId="4" borderId="0" applyBorder="0" applyProtection="0"/>
    <xf numFmtId="0" fontId="7" fillId="0" borderId="0" applyBorder="0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8" fillId="20" borderId="2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9" fillId="0" borderId="3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5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2" fillId="21" borderId="0" applyBorder="0" applyProtection="0"/>
    <xf numFmtId="0" fontId="13" fillId="0" borderId="0"/>
    <xf numFmtId="0" fontId="14" fillId="0" borderId="0"/>
    <xf numFmtId="1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Border="0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" fillId="9" borderId="6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19" fillId="0" borderId="0" applyBorder="0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0" fillId="7" borderId="8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0" borderId="0" applyBorder="0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3" fillId="22" borderId="8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4" fillId="22" borderId="9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5" fillId="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4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2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6" borderId="0" applyBorder="0" applyProtection="0"/>
    <xf numFmtId="0" fontId="2" fillId="23" borderId="0" applyBorder="0" applyProtection="0"/>
    <xf numFmtId="0" fontId="2" fillId="27" borderId="0" applyBorder="0" applyProtection="0"/>
    <xf numFmtId="0" fontId="2" fillId="14" borderId="0" applyBorder="0" applyProtection="0"/>
    <xf numFmtId="0" fontId="2" fillId="8" borderId="0" applyBorder="0" applyProtection="0"/>
    <xf numFmtId="0" fontId="2" fillId="23" borderId="0" applyBorder="0" applyProtection="0"/>
    <xf numFmtId="0" fontId="2" fillId="3" borderId="0" applyBorder="0" applyProtection="0"/>
    <xf numFmtId="0" fontId="41" fillId="0" borderId="0"/>
  </cellStyleXfs>
  <cellXfs count="155">
    <xf numFmtId="0" fontId="0" fillId="0" borderId="0" xfId="0"/>
    <xf numFmtId="0" fontId="26" fillId="28" borderId="0" xfId="0" applyFont="1" applyFill="1" applyAlignment="1">
      <alignment horizontal="center"/>
    </xf>
    <xf numFmtId="0" fontId="27" fillId="28" borderId="0" xfId="0" applyFont="1" applyFill="1" applyAlignment="1">
      <alignment horizontal="center"/>
    </xf>
    <xf numFmtId="49" fontId="26" fillId="28" borderId="0" xfId="0" applyNumberFormat="1" applyFont="1" applyFill="1"/>
    <xf numFmtId="49" fontId="0" fillId="0" borderId="0" xfId="0" applyNumberFormat="1"/>
    <xf numFmtId="0" fontId="0" fillId="28" borderId="0" xfId="0" applyFill="1"/>
    <xf numFmtId="49" fontId="28" fillId="29" borderId="10" xfId="0" applyNumberFormat="1" applyFont="1" applyFill="1" applyBorder="1" applyAlignment="1" applyProtection="1">
      <alignment horizontal="center"/>
      <protection locked="0"/>
    </xf>
    <xf numFmtId="49" fontId="0" fillId="28" borderId="0" xfId="0" applyNumberFormat="1" applyFill="1"/>
    <xf numFmtId="0" fontId="26" fillId="28" borderId="0" xfId="0" applyFont="1" applyFill="1"/>
    <xf numFmtId="164" fontId="29" fillId="28" borderId="0" xfId="0" applyNumberFormat="1" applyFont="1" applyFill="1" applyAlignment="1">
      <alignment horizontal="left"/>
    </xf>
    <xf numFmtId="165" fontId="26" fillId="28" borderId="10" xfId="0" applyNumberFormat="1" applyFont="1" applyFill="1" applyBorder="1" applyAlignment="1">
      <alignment horizontal="center"/>
    </xf>
    <xf numFmtId="0" fontId="29" fillId="28" borderId="0" xfId="0" applyFont="1" applyFill="1"/>
    <xf numFmtId="166" fontId="26" fillId="28" borderId="10" xfId="0" applyNumberFormat="1" applyFont="1" applyFill="1" applyBorder="1" applyAlignment="1">
      <alignment horizontal="center"/>
    </xf>
    <xf numFmtId="49" fontId="29" fillId="28" borderId="0" xfId="0" applyNumberFormat="1" applyFont="1" applyFill="1"/>
    <xf numFmtId="0" fontId="26" fillId="28" borderId="10" xfId="0" applyFont="1" applyFill="1" applyBorder="1" applyAlignment="1">
      <alignment horizontal="center"/>
    </xf>
    <xf numFmtId="49" fontId="31" fillId="28" borderId="0" xfId="0" applyNumberFormat="1" applyFont="1" applyFill="1"/>
    <xf numFmtId="0" fontId="31" fillId="28" borderId="0" xfId="0" applyFont="1" applyFill="1"/>
    <xf numFmtId="49" fontId="32" fillId="0" borderId="10" xfId="0" applyNumberFormat="1" applyFont="1" applyBorder="1"/>
    <xf numFmtId="0" fontId="32" fillId="0" borderId="11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49" fontId="26" fillId="29" borderId="19" xfId="0" applyNumberFormat="1" applyFont="1" applyFill="1" applyBorder="1" applyAlignment="1" applyProtection="1">
      <alignment horizontal="center"/>
      <protection locked="0"/>
    </xf>
    <xf numFmtId="0" fontId="26" fillId="0" borderId="14" xfId="0" applyFont="1" applyBorder="1" applyAlignment="1">
      <alignment horizontal="left"/>
    </xf>
    <xf numFmtId="0" fontId="31" fillId="28" borderId="0" xfId="0" applyFont="1" applyFill="1" applyAlignment="1">
      <alignment horizontal="center"/>
    </xf>
    <xf numFmtId="0" fontId="26" fillId="0" borderId="25" xfId="0" applyFont="1" applyBorder="1" applyAlignment="1">
      <alignment horizontal="left"/>
    </xf>
    <xf numFmtId="49" fontId="26" fillId="29" borderId="23" xfId="0" applyNumberFormat="1" applyFont="1" applyFill="1" applyBorder="1" applyAlignment="1" applyProtection="1">
      <alignment horizontal="center"/>
      <protection locked="0"/>
    </xf>
    <xf numFmtId="49" fontId="26" fillId="0" borderId="26" xfId="0" applyNumberFormat="1" applyFont="1" applyBorder="1" applyAlignment="1">
      <alignment horizontal="center"/>
    </xf>
    <xf numFmtId="0" fontId="26" fillId="0" borderId="27" xfId="0" applyFont="1" applyBorder="1" applyAlignment="1">
      <alignment horizontal="right"/>
    </xf>
    <xf numFmtId="0" fontId="31" fillId="30" borderId="28" xfId="0" applyFont="1" applyFill="1" applyBorder="1" applyAlignment="1" applyProtection="1">
      <alignment horizontal="center" vertical="center"/>
      <protection locked="0"/>
    </xf>
    <xf numFmtId="167" fontId="26" fillId="28" borderId="29" xfId="0" applyNumberFormat="1" applyFont="1" applyFill="1" applyBorder="1" applyAlignment="1">
      <alignment horizontal="center" vertical="center"/>
    </xf>
    <xf numFmtId="167" fontId="31" fillId="31" borderId="30" xfId="0" applyNumberFormat="1" applyFont="1" applyFill="1" applyBorder="1" applyAlignment="1">
      <alignment horizontal="center" vertical="center"/>
    </xf>
    <xf numFmtId="0" fontId="26" fillId="32" borderId="29" xfId="0" applyFont="1" applyFill="1" applyBorder="1" applyAlignment="1">
      <alignment horizontal="center" vertical="center"/>
    </xf>
    <xf numFmtId="167" fontId="35" fillId="0" borderId="31" xfId="0" applyNumberFormat="1" applyFont="1" applyBorder="1" applyAlignment="1">
      <alignment horizontal="center" vertical="center"/>
    </xf>
    <xf numFmtId="167" fontId="35" fillId="0" borderId="30" xfId="0" applyNumberFormat="1" applyFont="1" applyBorder="1" applyAlignment="1">
      <alignment horizontal="center" vertical="center"/>
    </xf>
    <xf numFmtId="0" fontId="26" fillId="31" borderId="31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right"/>
    </xf>
    <xf numFmtId="49" fontId="26" fillId="0" borderId="33" xfId="0" applyNumberFormat="1" applyFont="1" applyBorder="1" applyAlignment="1">
      <alignment horizontal="center"/>
    </xf>
    <xf numFmtId="0" fontId="31" fillId="28" borderId="0" xfId="0" applyFont="1" applyFill="1" applyAlignment="1">
      <alignment horizontal="left"/>
    </xf>
    <xf numFmtId="0" fontId="26" fillId="31" borderId="10" xfId="0" applyFont="1" applyFill="1" applyBorder="1" applyAlignment="1">
      <alignment horizontal="center" vertical="center"/>
    </xf>
    <xf numFmtId="0" fontId="36" fillId="28" borderId="0" xfId="0" applyFont="1" applyFill="1" applyAlignment="1">
      <alignment horizontal="center"/>
    </xf>
    <xf numFmtId="0" fontId="36" fillId="28" borderId="0" xfId="0" applyFont="1" applyFill="1" applyAlignment="1">
      <alignment horizontal="right" vertical="center"/>
    </xf>
    <xf numFmtId="0" fontId="36" fillId="28" borderId="0" xfId="0" applyFont="1" applyFill="1" applyAlignment="1">
      <alignment horizontal="left" vertical="center"/>
    </xf>
    <xf numFmtId="0" fontId="0" fillId="28" borderId="0" xfId="0" applyFill="1" applyAlignment="1">
      <alignment horizontal="center"/>
    </xf>
    <xf numFmtId="0" fontId="31" fillId="28" borderId="0" xfId="0" applyFont="1" applyFill="1" applyAlignment="1">
      <alignment horizontal="right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26" fillId="28" borderId="0" xfId="0" applyFont="1" applyFill="1" applyAlignment="1">
      <alignment horizontal="left"/>
    </xf>
    <xf numFmtId="0" fontId="36" fillId="28" borderId="0" xfId="0" applyFont="1" applyFill="1"/>
    <xf numFmtId="49" fontId="0" fillId="28" borderId="34" xfId="0" applyNumberFormat="1" applyFill="1" applyBorder="1"/>
    <xf numFmtId="0" fontId="0" fillId="28" borderId="34" xfId="0" applyFill="1" applyBorder="1"/>
    <xf numFmtId="0" fontId="31" fillId="28" borderId="34" xfId="0" applyFont="1" applyFill="1" applyBorder="1" applyAlignment="1">
      <alignment horizontal="center"/>
    </xf>
    <xf numFmtId="0" fontId="0" fillId="28" borderId="34" xfId="0" applyFill="1" applyBorder="1" applyAlignment="1">
      <alignment horizontal="right"/>
    </xf>
    <xf numFmtId="0" fontId="31" fillId="28" borderId="35" xfId="0" applyFont="1" applyFill="1" applyBorder="1"/>
    <xf numFmtId="0" fontId="31" fillId="28" borderId="0" xfId="0" applyFont="1" applyFill="1" applyAlignment="1">
      <alignment vertical="top"/>
    </xf>
    <xf numFmtId="49" fontId="2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9" fillId="0" borderId="0" xfId="0" applyNumberFormat="1" applyFont="1" applyAlignment="1">
      <alignment horizontal="center"/>
    </xf>
    <xf numFmtId="0" fontId="39" fillId="0" borderId="0" xfId="0" applyFont="1"/>
    <xf numFmtId="165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65" fontId="39" fillId="0" borderId="0" xfId="0" applyNumberFormat="1" applyFont="1"/>
    <xf numFmtId="0" fontId="13" fillId="0" borderId="0" xfId="0" applyFont="1"/>
    <xf numFmtId="1" fontId="13" fillId="0" borderId="0" xfId="256"/>
    <xf numFmtId="49" fontId="0" fillId="0" borderId="0" xfId="0" applyNumberFormat="1" applyAlignment="1">
      <alignment horizontal="center"/>
    </xf>
    <xf numFmtId="1" fontId="13" fillId="0" borderId="0" xfId="256" applyAlignment="1">
      <alignment horizontal="center"/>
    </xf>
    <xf numFmtId="49" fontId="39" fillId="0" borderId="0" xfId="256" applyNumberFormat="1" applyFont="1" applyAlignment="1">
      <alignment horizontal="center"/>
    </xf>
    <xf numFmtId="165" fontId="0" fillId="0" borderId="0" xfId="0" applyNumberFormat="1"/>
    <xf numFmtId="49" fontId="0" fillId="0" borderId="0" xfId="0" applyNumberFormat="1" applyAlignment="1">
      <alignment horizontal="left"/>
    </xf>
    <xf numFmtId="49" fontId="13" fillId="0" borderId="0" xfId="256" applyNumberFormat="1" applyAlignment="1">
      <alignment horizontal="center"/>
    </xf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13" fillId="0" borderId="0" xfId="0" applyFont="1" applyAlignment="1">
      <alignment horizontal="left"/>
    </xf>
    <xf numFmtId="168" fontId="0" fillId="0" borderId="0" xfId="0" applyNumberFormat="1"/>
    <xf numFmtId="49" fontId="13" fillId="0" borderId="0" xfId="0" applyNumberFormat="1" applyFont="1"/>
    <xf numFmtId="20" fontId="0" fillId="0" borderId="0" xfId="0" applyNumberFormat="1" applyAlignment="1">
      <alignment horizontal="right"/>
    </xf>
    <xf numFmtId="0" fontId="40" fillId="0" borderId="0" xfId="0" applyFont="1"/>
    <xf numFmtId="14" fontId="13" fillId="0" borderId="0" xfId="0" applyNumberFormat="1" applyFont="1" applyAlignment="1">
      <alignment horizontal="right"/>
    </xf>
    <xf numFmtId="49" fontId="13" fillId="0" borderId="36" xfId="0" applyNumberFormat="1" applyFont="1" applyBorder="1"/>
    <xf numFmtId="14" fontId="41" fillId="0" borderId="0" xfId="432" applyNumberFormat="1" applyAlignment="1">
      <alignment horizontal="right"/>
    </xf>
    <xf numFmtId="20" fontId="41" fillId="0" borderId="0" xfId="432" applyNumberFormat="1" applyAlignment="1">
      <alignment horizontal="right"/>
    </xf>
    <xf numFmtId="0" fontId="41" fillId="0" borderId="0" xfId="432"/>
    <xf numFmtId="0" fontId="13" fillId="0" borderId="0" xfId="432" applyFont="1"/>
    <xf numFmtId="0" fontId="13" fillId="0" borderId="0" xfId="432" applyFont="1" applyAlignment="1">
      <alignment horizontal="left"/>
    </xf>
    <xf numFmtId="49" fontId="13" fillId="0" borderId="37" xfId="0" applyNumberFormat="1" applyFont="1" applyBorder="1"/>
    <xf numFmtId="14" fontId="41" fillId="0" borderId="37" xfId="432" applyNumberFormat="1" applyBorder="1" applyAlignment="1">
      <alignment horizontal="right"/>
    </xf>
    <xf numFmtId="20" fontId="41" fillId="0" borderId="37" xfId="432" applyNumberFormat="1" applyBorder="1" applyAlignment="1">
      <alignment horizontal="right"/>
    </xf>
    <xf numFmtId="0" fontId="41" fillId="0" borderId="37" xfId="432" applyBorder="1"/>
    <xf numFmtId="0" fontId="13" fillId="0" borderId="37" xfId="432" applyFont="1" applyBorder="1"/>
    <xf numFmtId="0" fontId="13" fillId="0" borderId="37" xfId="432" applyFont="1" applyBorder="1" applyAlignment="1">
      <alignment horizontal="left"/>
    </xf>
    <xf numFmtId="14" fontId="41" fillId="0" borderId="34" xfId="432" applyNumberFormat="1" applyBorder="1" applyAlignment="1">
      <alignment horizontal="right"/>
    </xf>
    <xf numFmtId="20" fontId="41" fillId="0" borderId="34" xfId="432" applyNumberFormat="1" applyBorder="1" applyAlignment="1">
      <alignment horizontal="right"/>
    </xf>
    <xf numFmtId="0" fontId="41" fillId="0" borderId="34" xfId="432" applyBorder="1"/>
    <xf numFmtId="0" fontId="13" fillId="0" borderId="34" xfId="432" applyFont="1" applyBorder="1"/>
    <xf numFmtId="0" fontId="13" fillId="0" borderId="34" xfId="432" applyFont="1" applyBorder="1" applyAlignment="1">
      <alignment horizontal="left"/>
    </xf>
    <xf numFmtId="14" fontId="13" fillId="0" borderId="0" xfId="432" applyNumberFormat="1" applyFont="1" applyAlignment="1">
      <alignment horizontal="right"/>
    </xf>
    <xf numFmtId="14" fontId="13" fillId="0" borderId="37" xfId="432" applyNumberFormat="1" applyFont="1" applyBorder="1" applyAlignment="1">
      <alignment horizontal="right"/>
    </xf>
    <xf numFmtId="14" fontId="41" fillId="0" borderId="36" xfId="432" applyNumberFormat="1" applyBorder="1" applyAlignment="1">
      <alignment horizontal="right"/>
    </xf>
    <xf numFmtId="20" fontId="41" fillId="0" borderId="36" xfId="432" applyNumberFormat="1" applyBorder="1" applyAlignment="1">
      <alignment horizontal="right"/>
    </xf>
    <xf numFmtId="0" fontId="41" fillId="0" borderId="36" xfId="432" applyBorder="1"/>
    <xf numFmtId="0" fontId="13" fillId="0" borderId="36" xfId="432" applyFont="1" applyBorder="1"/>
    <xf numFmtId="0" fontId="13" fillId="0" borderId="36" xfId="432" applyFont="1" applyBorder="1" applyAlignment="1">
      <alignment horizontal="left"/>
    </xf>
    <xf numFmtId="20" fontId="41" fillId="0" borderId="0" xfId="432" applyNumberFormat="1"/>
    <xf numFmtId="14" fontId="13" fillId="0" borderId="36" xfId="432" applyNumberFormat="1" applyFont="1" applyBorder="1" applyAlignment="1">
      <alignment horizontal="right"/>
    </xf>
    <xf numFmtId="14" fontId="13" fillId="0" borderId="0" xfId="0" applyNumberFormat="1" applyFont="1" applyAlignment="1">
      <alignment horizontal="center"/>
    </xf>
    <xf numFmtId="14" fontId="13" fillId="0" borderId="0" xfId="256" applyNumberFormat="1" applyAlignment="1">
      <alignment horizontal="right"/>
    </xf>
    <xf numFmtId="49" fontId="39" fillId="0" borderId="37" xfId="256" applyNumberFormat="1" applyFont="1" applyBorder="1" applyAlignment="1">
      <alignment horizontal="center"/>
    </xf>
    <xf numFmtId="1" fontId="13" fillId="0" borderId="37" xfId="256" applyBorder="1"/>
    <xf numFmtId="14" fontId="13" fillId="0" borderId="37" xfId="256" applyNumberFormat="1" applyBorder="1" applyAlignment="1">
      <alignment horizontal="right"/>
    </xf>
    <xf numFmtId="49" fontId="0" fillId="0" borderId="37" xfId="0" applyNumberFormat="1" applyBorder="1" applyAlignment="1">
      <alignment horizontal="center"/>
    </xf>
    <xf numFmtId="1" fontId="13" fillId="0" borderId="37" xfId="256" applyBorder="1" applyAlignment="1">
      <alignment horizontal="center"/>
    </xf>
    <xf numFmtId="49" fontId="29" fillId="0" borderId="37" xfId="0" applyNumberFormat="1" applyFont="1" applyBorder="1" applyAlignment="1">
      <alignment horizontal="center"/>
    </xf>
    <xf numFmtId="0" fontId="0" fillId="0" borderId="37" xfId="0" applyBorder="1"/>
    <xf numFmtId="14" fontId="0" fillId="0" borderId="37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49" fontId="13" fillId="0" borderId="37" xfId="256" applyNumberFormat="1" applyBorder="1" applyAlignment="1">
      <alignment horizontal="center"/>
    </xf>
    <xf numFmtId="14" fontId="0" fillId="0" borderId="37" xfId="0" applyNumberFormat="1" applyBorder="1" applyAlignment="1">
      <alignment horizontal="center"/>
    </xf>
    <xf numFmtId="0" fontId="28" fillId="40" borderId="0" xfId="0" applyFont="1" applyFill="1" applyAlignment="1">
      <alignment horizontal="center" vertical="center"/>
    </xf>
    <xf numFmtId="0" fontId="28" fillId="38" borderId="0" xfId="0" applyFont="1" applyFill="1" applyAlignment="1">
      <alignment horizontal="center" vertical="center" wrapText="1"/>
    </xf>
    <xf numFmtId="0" fontId="31" fillId="28" borderId="35" xfId="0" applyFont="1" applyFill="1" applyBorder="1" applyAlignment="1">
      <alignment horizontal="right"/>
    </xf>
    <xf numFmtId="0" fontId="31" fillId="28" borderId="0" xfId="0" applyFont="1" applyFill="1" applyAlignment="1">
      <alignment horizontal="center"/>
    </xf>
    <xf numFmtId="0" fontId="31" fillId="29" borderId="0" xfId="0" applyFont="1" applyFill="1" applyAlignment="1" applyProtection="1">
      <alignment horizontal="left" vertical="top"/>
      <protection locked="0"/>
    </xf>
    <xf numFmtId="0" fontId="26" fillId="28" borderId="0" xfId="0" applyFont="1" applyFill="1" applyAlignment="1">
      <alignment horizontal="left"/>
    </xf>
    <xf numFmtId="0" fontId="31" fillId="28" borderId="0" xfId="0" applyFont="1" applyFill="1" applyAlignment="1">
      <alignment horizontal="right"/>
    </xf>
    <xf numFmtId="0" fontId="31" fillId="28" borderId="0" xfId="0" applyFont="1" applyFill="1" applyAlignment="1">
      <alignment horizontal="left"/>
    </xf>
    <xf numFmtId="0" fontId="36" fillId="28" borderId="0" xfId="0" applyFont="1" applyFill="1" applyAlignment="1">
      <alignment horizontal="center" vertical="top"/>
    </xf>
    <xf numFmtId="0" fontId="0" fillId="28" borderId="0" xfId="0" applyFill="1" applyAlignment="1">
      <alignment horizontal="center"/>
    </xf>
    <xf numFmtId="0" fontId="36" fillId="28" borderId="0" xfId="0" applyFont="1" applyFill="1" applyAlignment="1">
      <alignment horizontal="left"/>
    </xf>
    <xf numFmtId="0" fontId="38" fillId="28" borderId="0" xfId="0" applyFont="1" applyFill="1" applyAlignment="1">
      <alignment horizontal="center"/>
    </xf>
    <xf numFmtId="0" fontId="36" fillId="0" borderId="1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4" fillId="0" borderId="23" xfId="0" applyFont="1" applyBorder="1" applyAlignment="1">
      <alignment horizontal="center" vertical="center"/>
    </xf>
    <xf numFmtId="0" fontId="31" fillId="29" borderId="20" xfId="0" applyFont="1" applyFill="1" applyBorder="1" applyAlignment="1" applyProtection="1">
      <alignment horizontal="center" vertical="center"/>
      <protection locked="0"/>
    </xf>
    <xf numFmtId="0" fontId="31" fillId="29" borderId="21" xfId="0" applyFont="1" applyFill="1" applyBorder="1" applyAlignment="1" applyProtection="1">
      <alignment horizontal="center" vertical="center"/>
      <protection locked="0"/>
    </xf>
    <xf numFmtId="0" fontId="31" fillId="29" borderId="24" xfId="0" applyFont="1" applyFill="1" applyBorder="1" applyAlignment="1" applyProtection="1">
      <alignment horizontal="center" vertical="center"/>
      <protection locked="0"/>
    </xf>
    <xf numFmtId="0" fontId="31" fillId="29" borderId="22" xfId="0" applyFont="1" applyFill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0" fillId="28" borderId="10" xfId="0" applyFont="1" applyFill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49" fontId="26" fillId="28" borderId="0" xfId="0" applyNumberFormat="1" applyFont="1" applyFill="1"/>
    <xf numFmtId="0" fontId="27" fillId="28" borderId="0" xfId="0" applyFont="1" applyFill="1" applyAlignment="1">
      <alignment horizontal="center"/>
    </xf>
    <xf numFmtId="0" fontId="26" fillId="28" borderId="0" xfId="0" applyFont="1" applyFill="1" applyAlignment="1">
      <alignment horizontal="center"/>
    </xf>
    <xf numFmtId="0" fontId="29" fillId="28" borderId="0" xfId="0" applyFont="1" applyFill="1" applyAlignment="1">
      <alignment horizontal="left"/>
    </xf>
    <xf numFmtId="14" fontId="26" fillId="28" borderId="10" xfId="0" applyNumberFormat="1" applyFont="1" applyFill="1" applyBorder="1" applyAlignment="1">
      <alignment horizontal="center"/>
    </xf>
    <xf numFmtId="0" fontId="28" fillId="39" borderId="0" xfId="0" applyFont="1" applyFill="1" applyAlignment="1">
      <alignment horizontal="center" vertical="center"/>
    </xf>
    <xf numFmtId="0" fontId="28" fillId="37" borderId="0" xfId="0" applyFont="1" applyFill="1" applyAlignment="1">
      <alignment horizontal="center" vertical="center"/>
    </xf>
    <xf numFmtId="0" fontId="42" fillId="33" borderId="0" xfId="0" applyFont="1" applyFill="1" applyAlignment="1">
      <alignment horizontal="center" vertical="center"/>
    </xf>
    <xf numFmtId="0" fontId="28" fillId="38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horizontal="center" vertical="center"/>
    </xf>
    <xf numFmtId="0" fontId="28" fillId="36" borderId="0" xfId="0" applyFont="1" applyFill="1" applyAlignment="1">
      <alignment horizontal="center" vertical="center"/>
    </xf>
    <xf numFmtId="0" fontId="28" fillId="34" borderId="0" xfId="0" applyFont="1" applyFill="1" applyAlignment="1">
      <alignment horizontal="center" vertical="center"/>
    </xf>
  </cellXfs>
  <cellStyles count="433">
    <cellStyle name="20 % – Zvýraznění1" xfId="61" xr:uid="{00000000-0005-0000-0000-000042000000}"/>
    <cellStyle name="20 % – Zvýraznění2" xfId="62" xr:uid="{00000000-0005-0000-0000-000043000000}"/>
    <cellStyle name="20 % – Zvýraznění3" xfId="63" xr:uid="{00000000-0005-0000-0000-000044000000}"/>
    <cellStyle name="20 % – Zvýraznění4" xfId="64" xr:uid="{00000000-0005-0000-0000-000045000000}"/>
    <cellStyle name="20 % – Zvýraznění5" xfId="65" xr:uid="{00000000-0005-0000-0000-000046000000}"/>
    <cellStyle name="20 % – Zvýraznění6" xfId="66" xr:uid="{00000000-0005-0000-0000-000047000000}"/>
    <cellStyle name="20 % - zvýraznenie1 10" xfId="1" xr:uid="{00000000-0005-0000-0000-000006000000}"/>
    <cellStyle name="20 % - zvýraznenie1 2" xfId="2" xr:uid="{00000000-0005-0000-0000-000007000000}"/>
    <cellStyle name="20 % - zvýraznenie1 3" xfId="3" xr:uid="{00000000-0005-0000-0000-000008000000}"/>
    <cellStyle name="20 % - zvýraznenie1 4" xfId="4" xr:uid="{00000000-0005-0000-0000-000009000000}"/>
    <cellStyle name="20 % - zvýraznenie1 5" xfId="5" xr:uid="{00000000-0005-0000-0000-00000A000000}"/>
    <cellStyle name="20 % - zvýraznenie1 6" xfId="6" xr:uid="{00000000-0005-0000-0000-00000B000000}"/>
    <cellStyle name="20 % - zvýraznenie1 7" xfId="7" xr:uid="{00000000-0005-0000-0000-00000C000000}"/>
    <cellStyle name="20 % - zvýraznenie1 8" xfId="8" xr:uid="{00000000-0005-0000-0000-00000D000000}"/>
    <cellStyle name="20 % - zvýraznenie1 9" xfId="9" xr:uid="{00000000-0005-0000-0000-00000E000000}"/>
    <cellStyle name="20 % - zvýraznenie2 10" xfId="10" xr:uid="{00000000-0005-0000-0000-00000F000000}"/>
    <cellStyle name="20 % - zvýraznenie2 2" xfId="11" xr:uid="{00000000-0005-0000-0000-000010000000}"/>
    <cellStyle name="20 % - zvýraznenie2 3" xfId="12" xr:uid="{00000000-0005-0000-0000-000011000000}"/>
    <cellStyle name="20 % - zvýraznenie2 4" xfId="13" xr:uid="{00000000-0005-0000-0000-000012000000}"/>
    <cellStyle name="20 % - zvýraznenie2 5" xfId="14" xr:uid="{00000000-0005-0000-0000-000013000000}"/>
    <cellStyle name="20 % - zvýraznenie2 6" xfId="15" xr:uid="{00000000-0005-0000-0000-000014000000}"/>
    <cellStyle name="20 % - zvýraznenie2 7" xfId="16" xr:uid="{00000000-0005-0000-0000-000015000000}"/>
    <cellStyle name="20 % - zvýraznenie2 8" xfId="17" xr:uid="{00000000-0005-0000-0000-000016000000}"/>
    <cellStyle name="20 % - zvýraznenie2 9" xfId="18" xr:uid="{00000000-0005-0000-0000-000017000000}"/>
    <cellStyle name="20 % - zvýraznenie3 10" xfId="19" xr:uid="{00000000-0005-0000-0000-000018000000}"/>
    <cellStyle name="20 % - zvýraznenie3 2" xfId="20" xr:uid="{00000000-0005-0000-0000-000019000000}"/>
    <cellStyle name="20 % - zvýraznenie3 3" xfId="21" xr:uid="{00000000-0005-0000-0000-00001A000000}"/>
    <cellStyle name="20 % - zvýraznenie3 4" xfId="22" xr:uid="{00000000-0005-0000-0000-00001B000000}"/>
    <cellStyle name="20 % - zvýraznenie3 5" xfId="23" xr:uid="{00000000-0005-0000-0000-00001C000000}"/>
    <cellStyle name="20 % - zvýraznenie3 6" xfId="24" xr:uid="{00000000-0005-0000-0000-00001D000000}"/>
    <cellStyle name="20 % - zvýraznenie3 7" xfId="25" xr:uid="{00000000-0005-0000-0000-00001E000000}"/>
    <cellStyle name="20 % - zvýraznenie3 8" xfId="26" xr:uid="{00000000-0005-0000-0000-00001F000000}"/>
    <cellStyle name="20 % - zvýraznenie3 9" xfId="27" xr:uid="{00000000-0005-0000-0000-000020000000}"/>
    <cellStyle name="20 % - zvýraznenie4 10" xfId="28" xr:uid="{00000000-0005-0000-0000-000021000000}"/>
    <cellStyle name="20 % - zvýraznenie4 2" xfId="29" xr:uid="{00000000-0005-0000-0000-000022000000}"/>
    <cellStyle name="20 % - zvýraznenie4 3" xfId="30" xr:uid="{00000000-0005-0000-0000-000023000000}"/>
    <cellStyle name="20 % - zvýraznenie4 4" xfId="31" xr:uid="{00000000-0005-0000-0000-000024000000}"/>
    <cellStyle name="20 % - zvýraznenie4 5" xfId="32" xr:uid="{00000000-0005-0000-0000-000025000000}"/>
    <cellStyle name="20 % - zvýraznenie4 6" xfId="33" xr:uid="{00000000-0005-0000-0000-000026000000}"/>
    <cellStyle name="20 % - zvýraznenie4 7" xfId="34" xr:uid="{00000000-0005-0000-0000-000027000000}"/>
    <cellStyle name="20 % - zvýraznenie4 8" xfId="35" xr:uid="{00000000-0005-0000-0000-000028000000}"/>
    <cellStyle name="20 % - zvýraznenie4 9" xfId="36" xr:uid="{00000000-0005-0000-0000-000029000000}"/>
    <cellStyle name="20 % - zvýraznenie5 10" xfId="37" xr:uid="{00000000-0005-0000-0000-00002A000000}"/>
    <cellStyle name="20 % - zvýraznenie5 2" xfId="38" xr:uid="{00000000-0005-0000-0000-00002B000000}"/>
    <cellStyle name="20 % - zvýraznenie5 2 2" xfId="39" xr:uid="{00000000-0005-0000-0000-00002C000000}"/>
    <cellStyle name="20 % - zvýraznenie5 3" xfId="40" xr:uid="{00000000-0005-0000-0000-00002D000000}"/>
    <cellStyle name="20 % - zvýraznenie5 4" xfId="41" xr:uid="{00000000-0005-0000-0000-00002E000000}"/>
    <cellStyle name="20 % - zvýraznenie5 5" xfId="42" xr:uid="{00000000-0005-0000-0000-00002F000000}"/>
    <cellStyle name="20 % - zvýraznenie5 6" xfId="43" xr:uid="{00000000-0005-0000-0000-000030000000}"/>
    <cellStyle name="20 % - zvýraznenie5 7" xfId="44" xr:uid="{00000000-0005-0000-0000-000031000000}"/>
    <cellStyle name="20 % - zvýraznenie5 8" xfId="45" xr:uid="{00000000-0005-0000-0000-000032000000}"/>
    <cellStyle name="20 % - zvýraznenie5 8 2" xfId="46" xr:uid="{00000000-0005-0000-0000-000033000000}"/>
    <cellStyle name="20 % - zvýraznenie5 9" xfId="47" xr:uid="{00000000-0005-0000-0000-000034000000}"/>
    <cellStyle name="20 % - zvýraznenie5 9 2" xfId="48" xr:uid="{00000000-0005-0000-0000-000035000000}"/>
    <cellStyle name="20 % - zvýraznenie6 10" xfId="49" xr:uid="{00000000-0005-0000-0000-000036000000}"/>
    <cellStyle name="20 % - zvýraznenie6 2" xfId="50" xr:uid="{00000000-0005-0000-0000-000037000000}"/>
    <cellStyle name="20 % - zvýraznenie6 2 2" xfId="51" xr:uid="{00000000-0005-0000-0000-000038000000}"/>
    <cellStyle name="20 % - zvýraznenie6 3" xfId="52" xr:uid="{00000000-0005-0000-0000-000039000000}"/>
    <cellStyle name="20 % - zvýraznenie6 4" xfId="53" xr:uid="{00000000-0005-0000-0000-00003A000000}"/>
    <cellStyle name="20 % - zvýraznenie6 5" xfId="54" xr:uid="{00000000-0005-0000-0000-00003B000000}"/>
    <cellStyle name="20 % - zvýraznenie6 6" xfId="55" xr:uid="{00000000-0005-0000-0000-00003C000000}"/>
    <cellStyle name="20 % - zvýraznenie6 7" xfId="56" xr:uid="{00000000-0005-0000-0000-00003D000000}"/>
    <cellStyle name="20 % - zvýraznenie6 8" xfId="57" xr:uid="{00000000-0005-0000-0000-00003E000000}"/>
    <cellStyle name="20 % - zvýraznenie6 8 2" xfId="58" xr:uid="{00000000-0005-0000-0000-00003F000000}"/>
    <cellStyle name="20 % - zvýraznenie6 9" xfId="59" xr:uid="{00000000-0005-0000-0000-000040000000}"/>
    <cellStyle name="20 % - zvýraznenie6 9 2" xfId="60" xr:uid="{00000000-0005-0000-0000-000041000000}"/>
    <cellStyle name="40 % – Zvýraznění1" xfId="121" xr:uid="{00000000-0005-0000-0000-00007E000000}"/>
    <cellStyle name="40 % – Zvýraznění2" xfId="122" xr:uid="{00000000-0005-0000-0000-00007F000000}"/>
    <cellStyle name="40 % – Zvýraznění3" xfId="123" xr:uid="{00000000-0005-0000-0000-000080000000}"/>
    <cellStyle name="40 % – Zvýraznění4" xfId="124" xr:uid="{00000000-0005-0000-0000-000081000000}"/>
    <cellStyle name="40 % – Zvýraznění5" xfId="125" xr:uid="{00000000-0005-0000-0000-000082000000}"/>
    <cellStyle name="40 % – Zvýraznění6" xfId="126" xr:uid="{00000000-0005-0000-0000-000083000000}"/>
    <cellStyle name="40 % - zvýraznenie1 10" xfId="67" xr:uid="{00000000-0005-0000-0000-000048000000}"/>
    <cellStyle name="40 % - zvýraznenie1 2" xfId="68" xr:uid="{00000000-0005-0000-0000-000049000000}"/>
    <cellStyle name="40 % - zvýraznenie1 3" xfId="69" xr:uid="{00000000-0005-0000-0000-00004A000000}"/>
    <cellStyle name="40 % - zvýraznenie1 4" xfId="70" xr:uid="{00000000-0005-0000-0000-00004B000000}"/>
    <cellStyle name="40 % - zvýraznenie1 5" xfId="71" xr:uid="{00000000-0005-0000-0000-00004C000000}"/>
    <cellStyle name="40 % - zvýraznenie1 6" xfId="72" xr:uid="{00000000-0005-0000-0000-00004D000000}"/>
    <cellStyle name="40 % - zvýraznenie1 7" xfId="73" xr:uid="{00000000-0005-0000-0000-00004E000000}"/>
    <cellStyle name="40 % - zvýraznenie1 8" xfId="74" xr:uid="{00000000-0005-0000-0000-00004F000000}"/>
    <cellStyle name="40 % - zvýraznenie1 9" xfId="75" xr:uid="{00000000-0005-0000-0000-000050000000}"/>
    <cellStyle name="40 % - zvýraznenie2 10" xfId="76" xr:uid="{00000000-0005-0000-0000-000051000000}"/>
    <cellStyle name="40 % - zvýraznenie2 2" xfId="77" xr:uid="{00000000-0005-0000-0000-000052000000}"/>
    <cellStyle name="40 % - zvýraznenie2 3" xfId="78" xr:uid="{00000000-0005-0000-0000-000053000000}"/>
    <cellStyle name="40 % - zvýraznenie2 4" xfId="79" xr:uid="{00000000-0005-0000-0000-000054000000}"/>
    <cellStyle name="40 % - zvýraznenie2 5" xfId="80" xr:uid="{00000000-0005-0000-0000-000055000000}"/>
    <cellStyle name="40 % - zvýraznenie2 6" xfId="81" xr:uid="{00000000-0005-0000-0000-000056000000}"/>
    <cellStyle name="40 % - zvýraznenie2 7" xfId="82" xr:uid="{00000000-0005-0000-0000-000057000000}"/>
    <cellStyle name="40 % - zvýraznenie2 8" xfId="83" xr:uid="{00000000-0005-0000-0000-000058000000}"/>
    <cellStyle name="40 % - zvýraznenie2 9" xfId="84" xr:uid="{00000000-0005-0000-0000-000059000000}"/>
    <cellStyle name="40 % - zvýraznenie3 10" xfId="85" xr:uid="{00000000-0005-0000-0000-00005A000000}"/>
    <cellStyle name="40 % - zvýraznenie3 2" xfId="86" xr:uid="{00000000-0005-0000-0000-00005B000000}"/>
    <cellStyle name="40 % - zvýraznenie3 3" xfId="87" xr:uid="{00000000-0005-0000-0000-00005C000000}"/>
    <cellStyle name="40 % - zvýraznenie3 4" xfId="88" xr:uid="{00000000-0005-0000-0000-00005D000000}"/>
    <cellStyle name="40 % - zvýraznenie3 5" xfId="89" xr:uid="{00000000-0005-0000-0000-00005E000000}"/>
    <cellStyle name="40 % - zvýraznenie3 6" xfId="90" xr:uid="{00000000-0005-0000-0000-00005F000000}"/>
    <cellStyle name="40 % - zvýraznenie3 7" xfId="91" xr:uid="{00000000-0005-0000-0000-000060000000}"/>
    <cellStyle name="40 % - zvýraznenie3 8" xfId="92" xr:uid="{00000000-0005-0000-0000-000061000000}"/>
    <cellStyle name="40 % - zvýraznenie3 9" xfId="93" xr:uid="{00000000-0005-0000-0000-000062000000}"/>
    <cellStyle name="40 % - zvýraznenie4 10" xfId="94" xr:uid="{00000000-0005-0000-0000-000063000000}"/>
    <cellStyle name="40 % - zvýraznenie4 2" xfId="95" xr:uid="{00000000-0005-0000-0000-000064000000}"/>
    <cellStyle name="40 % - zvýraznenie4 3" xfId="96" xr:uid="{00000000-0005-0000-0000-000065000000}"/>
    <cellStyle name="40 % - zvýraznenie4 4" xfId="97" xr:uid="{00000000-0005-0000-0000-000066000000}"/>
    <cellStyle name="40 % - zvýraznenie4 5" xfId="98" xr:uid="{00000000-0005-0000-0000-000067000000}"/>
    <cellStyle name="40 % - zvýraznenie4 6" xfId="99" xr:uid="{00000000-0005-0000-0000-000068000000}"/>
    <cellStyle name="40 % - zvýraznenie4 7" xfId="100" xr:uid="{00000000-0005-0000-0000-000069000000}"/>
    <cellStyle name="40 % - zvýraznenie4 8" xfId="101" xr:uid="{00000000-0005-0000-0000-00006A000000}"/>
    <cellStyle name="40 % - zvýraznenie4 9" xfId="102" xr:uid="{00000000-0005-0000-0000-00006B000000}"/>
    <cellStyle name="40 % - zvýraznenie5 10" xfId="103" xr:uid="{00000000-0005-0000-0000-00006C000000}"/>
    <cellStyle name="40 % - zvýraznenie5 2" xfId="104" xr:uid="{00000000-0005-0000-0000-00006D000000}"/>
    <cellStyle name="40 % - zvýraznenie5 3" xfId="105" xr:uid="{00000000-0005-0000-0000-00006E000000}"/>
    <cellStyle name="40 % - zvýraznenie5 4" xfId="106" xr:uid="{00000000-0005-0000-0000-00006F000000}"/>
    <cellStyle name="40 % - zvýraznenie5 5" xfId="107" xr:uid="{00000000-0005-0000-0000-000070000000}"/>
    <cellStyle name="40 % - zvýraznenie5 6" xfId="108" xr:uid="{00000000-0005-0000-0000-000071000000}"/>
    <cellStyle name="40 % - zvýraznenie5 7" xfId="109" xr:uid="{00000000-0005-0000-0000-000072000000}"/>
    <cellStyle name="40 % - zvýraznenie5 8" xfId="110" xr:uid="{00000000-0005-0000-0000-000073000000}"/>
    <cellStyle name="40 % - zvýraznenie5 9" xfId="111" xr:uid="{00000000-0005-0000-0000-000074000000}"/>
    <cellStyle name="40 % - zvýraznenie6 10" xfId="112" xr:uid="{00000000-0005-0000-0000-000075000000}"/>
    <cellStyle name="40 % - zvýraznenie6 2" xfId="113" xr:uid="{00000000-0005-0000-0000-000076000000}"/>
    <cellStyle name="40 % - zvýraznenie6 3" xfId="114" xr:uid="{00000000-0005-0000-0000-000077000000}"/>
    <cellStyle name="40 % - zvýraznenie6 4" xfId="115" xr:uid="{00000000-0005-0000-0000-000078000000}"/>
    <cellStyle name="40 % - zvýraznenie6 5" xfId="116" xr:uid="{00000000-0005-0000-0000-000079000000}"/>
    <cellStyle name="40 % - zvýraznenie6 6" xfId="117" xr:uid="{00000000-0005-0000-0000-00007A000000}"/>
    <cellStyle name="40 % - zvýraznenie6 7" xfId="118" xr:uid="{00000000-0005-0000-0000-00007B000000}"/>
    <cellStyle name="40 % - zvýraznenie6 8" xfId="119" xr:uid="{00000000-0005-0000-0000-00007C000000}"/>
    <cellStyle name="40 % - zvýraznenie6 9" xfId="120" xr:uid="{00000000-0005-0000-0000-00007D000000}"/>
    <cellStyle name="60 % – Zvýraznění1" xfId="181" xr:uid="{00000000-0005-0000-0000-0000BA000000}"/>
    <cellStyle name="60 % – Zvýraznění2" xfId="182" xr:uid="{00000000-0005-0000-0000-0000BB000000}"/>
    <cellStyle name="60 % – Zvýraznění3" xfId="183" xr:uid="{00000000-0005-0000-0000-0000BC000000}"/>
    <cellStyle name="60 % – Zvýraznění4" xfId="184" xr:uid="{00000000-0005-0000-0000-0000BD000000}"/>
    <cellStyle name="60 % – Zvýraznění5" xfId="185" xr:uid="{00000000-0005-0000-0000-0000BE000000}"/>
    <cellStyle name="60 % – Zvýraznění6" xfId="186" xr:uid="{00000000-0005-0000-0000-0000BF000000}"/>
    <cellStyle name="60 % - zvýraznenie1 10" xfId="127" xr:uid="{00000000-0005-0000-0000-000084000000}"/>
    <cellStyle name="60 % - zvýraznenie1 2" xfId="128" xr:uid="{00000000-0005-0000-0000-000085000000}"/>
    <cellStyle name="60 % - zvýraznenie1 3" xfId="129" xr:uid="{00000000-0005-0000-0000-000086000000}"/>
    <cellStyle name="60 % - zvýraznenie1 4" xfId="130" xr:uid="{00000000-0005-0000-0000-000087000000}"/>
    <cellStyle name="60 % - zvýraznenie1 5" xfId="131" xr:uid="{00000000-0005-0000-0000-000088000000}"/>
    <cellStyle name="60 % - zvýraznenie1 6" xfId="132" xr:uid="{00000000-0005-0000-0000-000089000000}"/>
    <cellStyle name="60 % - zvýraznenie1 7" xfId="133" xr:uid="{00000000-0005-0000-0000-00008A000000}"/>
    <cellStyle name="60 % - zvýraznenie1 8" xfId="134" xr:uid="{00000000-0005-0000-0000-00008B000000}"/>
    <cellStyle name="60 % - zvýraznenie1 9" xfId="135" xr:uid="{00000000-0005-0000-0000-00008C000000}"/>
    <cellStyle name="60 % - zvýraznenie2 10" xfId="136" xr:uid="{00000000-0005-0000-0000-00008D000000}"/>
    <cellStyle name="60 % - zvýraznenie2 2" xfId="137" xr:uid="{00000000-0005-0000-0000-00008E000000}"/>
    <cellStyle name="60 % - zvýraznenie2 3" xfId="138" xr:uid="{00000000-0005-0000-0000-00008F000000}"/>
    <cellStyle name="60 % - zvýraznenie2 4" xfId="139" xr:uid="{00000000-0005-0000-0000-000090000000}"/>
    <cellStyle name="60 % - zvýraznenie2 5" xfId="140" xr:uid="{00000000-0005-0000-0000-000091000000}"/>
    <cellStyle name="60 % - zvýraznenie2 6" xfId="141" xr:uid="{00000000-0005-0000-0000-000092000000}"/>
    <cellStyle name="60 % - zvýraznenie2 7" xfId="142" xr:uid="{00000000-0005-0000-0000-000093000000}"/>
    <cellStyle name="60 % - zvýraznenie2 8" xfId="143" xr:uid="{00000000-0005-0000-0000-000094000000}"/>
    <cellStyle name="60 % - zvýraznenie2 9" xfId="144" xr:uid="{00000000-0005-0000-0000-000095000000}"/>
    <cellStyle name="60 % - zvýraznenie3 10" xfId="145" xr:uid="{00000000-0005-0000-0000-000096000000}"/>
    <cellStyle name="60 % - zvýraznenie3 2" xfId="146" xr:uid="{00000000-0005-0000-0000-000097000000}"/>
    <cellStyle name="60 % - zvýraznenie3 3" xfId="147" xr:uid="{00000000-0005-0000-0000-000098000000}"/>
    <cellStyle name="60 % - zvýraznenie3 4" xfId="148" xr:uid="{00000000-0005-0000-0000-000099000000}"/>
    <cellStyle name="60 % - zvýraznenie3 5" xfId="149" xr:uid="{00000000-0005-0000-0000-00009A000000}"/>
    <cellStyle name="60 % - zvýraznenie3 6" xfId="150" xr:uid="{00000000-0005-0000-0000-00009B000000}"/>
    <cellStyle name="60 % - zvýraznenie3 7" xfId="151" xr:uid="{00000000-0005-0000-0000-00009C000000}"/>
    <cellStyle name="60 % - zvýraznenie3 8" xfId="152" xr:uid="{00000000-0005-0000-0000-00009D000000}"/>
    <cellStyle name="60 % - zvýraznenie3 9" xfId="153" xr:uid="{00000000-0005-0000-0000-00009E000000}"/>
    <cellStyle name="60 % - zvýraznenie4 10" xfId="154" xr:uid="{00000000-0005-0000-0000-00009F000000}"/>
    <cellStyle name="60 % - zvýraznenie4 2" xfId="155" xr:uid="{00000000-0005-0000-0000-0000A0000000}"/>
    <cellStyle name="60 % - zvýraznenie4 3" xfId="156" xr:uid="{00000000-0005-0000-0000-0000A1000000}"/>
    <cellStyle name="60 % - zvýraznenie4 4" xfId="157" xr:uid="{00000000-0005-0000-0000-0000A2000000}"/>
    <cellStyle name="60 % - zvýraznenie4 5" xfId="158" xr:uid="{00000000-0005-0000-0000-0000A3000000}"/>
    <cellStyle name="60 % - zvýraznenie4 6" xfId="159" xr:uid="{00000000-0005-0000-0000-0000A4000000}"/>
    <cellStyle name="60 % - zvýraznenie4 7" xfId="160" xr:uid="{00000000-0005-0000-0000-0000A5000000}"/>
    <cellStyle name="60 % - zvýraznenie4 8" xfId="161" xr:uid="{00000000-0005-0000-0000-0000A6000000}"/>
    <cellStyle name="60 % - zvýraznenie4 9" xfId="162" xr:uid="{00000000-0005-0000-0000-0000A7000000}"/>
    <cellStyle name="60 % - zvýraznenie5 10" xfId="163" xr:uid="{00000000-0005-0000-0000-0000A8000000}"/>
    <cellStyle name="60 % - zvýraznenie5 2" xfId="164" xr:uid="{00000000-0005-0000-0000-0000A9000000}"/>
    <cellStyle name="60 % - zvýraznenie5 3" xfId="165" xr:uid="{00000000-0005-0000-0000-0000AA000000}"/>
    <cellStyle name="60 % - zvýraznenie5 4" xfId="166" xr:uid="{00000000-0005-0000-0000-0000AB000000}"/>
    <cellStyle name="60 % - zvýraznenie5 5" xfId="167" xr:uid="{00000000-0005-0000-0000-0000AC000000}"/>
    <cellStyle name="60 % - zvýraznenie5 6" xfId="168" xr:uid="{00000000-0005-0000-0000-0000AD000000}"/>
    <cellStyle name="60 % - zvýraznenie5 7" xfId="169" xr:uid="{00000000-0005-0000-0000-0000AE000000}"/>
    <cellStyle name="60 % - zvýraznenie5 8" xfId="170" xr:uid="{00000000-0005-0000-0000-0000AF000000}"/>
    <cellStyle name="60 % - zvýraznenie5 9" xfId="171" xr:uid="{00000000-0005-0000-0000-0000B0000000}"/>
    <cellStyle name="60 % - zvýraznenie6 10" xfId="172" xr:uid="{00000000-0005-0000-0000-0000B1000000}"/>
    <cellStyle name="60 % - zvýraznenie6 2" xfId="173" xr:uid="{00000000-0005-0000-0000-0000B2000000}"/>
    <cellStyle name="60 % - zvýraznenie6 3" xfId="174" xr:uid="{00000000-0005-0000-0000-0000B3000000}"/>
    <cellStyle name="60 % - zvýraznenie6 4" xfId="175" xr:uid="{00000000-0005-0000-0000-0000B4000000}"/>
    <cellStyle name="60 % - zvýraznenie6 5" xfId="176" xr:uid="{00000000-0005-0000-0000-0000B5000000}"/>
    <cellStyle name="60 % - zvýraznenie6 6" xfId="177" xr:uid="{00000000-0005-0000-0000-0000B6000000}"/>
    <cellStyle name="60 % - zvýraznenie6 7" xfId="178" xr:uid="{00000000-0005-0000-0000-0000B7000000}"/>
    <cellStyle name="60 % - zvýraznenie6 8" xfId="179" xr:uid="{00000000-0005-0000-0000-0000B8000000}"/>
    <cellStyle name="60 % - zvýraznenie6 9" xfId="180" xr:uid="{00000000-0005-0000-0000-0000B9000000}"/>
    <cellStyle name="ab" xfId="187" xr:uid="{00000000-0005-0000-0000-0000C0000000}"/>
    <cellStyle name="Celkem" xfId="188" xr:uid="{00000000-0005-0000-0000-0000C1000000}"/>
    <cellStyle name="Dobrá 10" xfId="190" xr:uid="{00000000-0005-0000-0000-0000C3000000}"/>
    <cellStyle name="Dobrá 2" xfId="191" xr:uid="{00000000-0005-0000-0000-0000C4000000}"/>
    <cellStyle name="Dobrá 3" xfId="192" xr:uid="{00000000-0005-0000-0000-0000C5000000}"/>
    <cellStyle name="Dobrá 4" xfId="193" xr:uid="{00000000-0005-0000-0000-0000C6000000}"/>
    <cellStyle name="Dobrá 5" xfId="194" xr:uid="{00000000-0005-0000-0000-0000C7000000}"/>
    <cellStyle name="Dobrá 6" xfId="195" xr:uid="{00000000-0005-0000-0000-0000C8000000}"/>
    <cellStyle name="Dobrá 7" xfId="196" xr:uid="{00000000-0005-0000-0000-0000C9000000}"/>
    <cellStyle name="Dobrá 8" xfId="197" xr:uid="{00000000-0005-0000-0000-0000CA000000}"/>
    <cellStyle name="Dobrá 9" xfId="198" xr:uid="{00000000-0005-0000-0000-0000CB000000}"/>
    <cellStyle name="Hypertextové prepojenie 2" xfId="199" xr:uid="{00000000-0005-0000-0000-0000CC000000}"/>
    <cellStyle name="Chybně" xfId="189" xr:uid="{00000000-0005-0000-0000-0000C2000000}"/>
    <cellStyle name="Kontrolná bunka 10" xfId="200" xr:uid="{00000000-0005-0000-0000-0000CD000000}"/>
    <cellStyle name="Kontrolná bunka 2" xfId="201" xr:uid="{00000000-0005-0000-0000-0000CE000000}"/>
    <cellStyle name="Kontrolná bunka 3" xfId="202" xr:uid="{00000000-0005-0000-0000-0000CF000000}"/>
    <cellStyle name="Kontrolná bunka 4" xfId="203" xr:uid="{00000000-0005-0000-0000-0000D0000000}"/>
    <cellStyle name="Kontrolná bunka 5" xfId="204" xr:uid="{00000000-0005-0000-0000-0000D1000000}"/>
    <cellStyle name="Kontrolná bunka 6" xfId="205" xr:uid="{00000000-0005-0000-0000-0000D2000000}"/>
    <cellStyle name="Kontrolná bunka 7" xfId="206" xr:uid="{00000000-0005-0000-0000-0000D3000000}"/>
    <cellStyle name="Kontrolná bunka 8" xfId="207" xr:uid="{00000000-0005-0000-0000-0000D4000000}"/>
    <cellStyle name="Kontrolná bunka 9" xfId="208" xr:uid="{00000000-0005-0000-0000-0000D5000000}"/>
    <cellStyle name="Nadpis 1 10" xfId="209" xr:uid="{00000000-0005-0000-0000-0000D6000000}"/>
    <cellStyle name="Nadpis 1 2" xfId="210" xr:uid="{00000000-0005-0000-0000-0000D7000000}"/>
    <cellStyle name="Nadpis 1 3" xfId="211" xr:uid="{00000000-0005-0000-0000-0000D8000000}"/>
    <cellStyle name="Nadpis 1 4" xfId="212" xr:uid="{00000000-0005-0000-0000-0000D9000000}"/>
    <cellStyle name="Nadpis 1 5" xfId="213" xr:uid="{00000000-0005-0000-0000-0000DA000000}"/>
    <cellStyle name="Nadpis 1 6" xfId="214" xr:uid="{00000000-0005-0000-0000-0000DB000000}"/>
    <cellStyle name="Nadpis 1 7" xfId="215" xr:uid="{00000000-0005-0000-0000-0000DC000000}"/>
    <cellStyle name="Nadpis 1 8" xfId="216" xr:uid="{00000000-0005-0000-0000-0000DD000000}"/>
    <cellStyle name="Nadpis 1 9" xfId="217" xr:uid="{00000000-0005-0000-0000-0000DE000000}"/>
    <cellStyle name="Nadpis 2 10" xfId="218" xr:uid="{00000000-0005-0000-0000-0000DF000000}"/>
    <cellStyle name="Nadpis 2 2" xfId="219" xr:uid="{00000000-0005-0000-0000-0000E0000000}"/>
    <cellStyle name="Nadpis 2 3" xfId="220" xr:uid="{00000000-0005-0000-0000-0000E1000000}"/>
    <cellStyle name="Nadpis 2 4" xfId="221" xr:uid="{00000000-0005-0000-0000-0000E2000000}"/>
    <cellStyle name="Nadpis 2 5" xfId="222" xr:uid="{00000000-0005-0000-0000-0000E3000000}"/>
    <cellStyle name="Nadpis 2 6" xfId="223" xr:uid="{00000000-0005-0000-0000-0000E4000000}"/>
    <cellStyle name="Nadpis 2 7" xfId="224" xr:uid="{00000000-0005-0000-0000-0000E5000000}"/>
    <cellStyle name="Nadpis 2 8" xfId="225" xr:uid="{00000000-0005-0000-0000-0000E6000000}"/>
    <cellStyle name="Nadpis 2 9" xfId="226" xr:uid="{00000000-0005-0000-0000-0000E7000000}"/>
    <cellStyle name="Nadpis 3 10" xfId="227" xr:uid="{00000000-0005-0000-0000-0000E8000000}"/>
    <cellStyle name="Nadpis 3 2" xfId="228" xr:uid="{00000000-0005-0000-0000-0000E9000000}"/>
    <cellStyle name="Nadpis 3 3" xfId="229" xr:uid="{00000000-0005-0000-0000-0000EA000000}"/>
    <cellStyle name="Nadpis 3 4" xfId="230" xr:uid="{00000000-0005-0000-0000-0000EB000000}"/>
    <cellStyle name="Nadpis 3 5" xfId="231" xr:uid="{00000000-0005-0000-0000-0000EC000000}"/>
    <cellStyle name="Nadpis 3 6" xfId="232" xr:uid="{00000000-0005-0000-0000-0000ED000000}"/>
    <cellStyle name="Nadpis 3 7" xfId="233" xr:uid="{00000000-0005-0000-0000-0000EE000000}"/>
    <cellStyle name="Nadpis 3 8" xfId="234" xr:uid="{00000000-0005-0000-0000-0000EF000000}"/>
    <cellStyle name="Nadpis 3 9" xfId="235" xr:uid="{00000000-0005-0000-0000-0000F0000000}"/>
    <cellStyle name="Nadpis 4 10" xfId="236" xr:uid="{00000000-0005-0000-0000-0000F1000000}"/>
    <cellStyle name="Nadpis 4 2" xfId="237" xr:uid="{00000000-0005-0000-0000-0000F2000000}"/>
    <cellStyle name="Nadpis 4 3" xfId="238" xr:uid="{00000000-0005-0000-0000-0000F3000000}"/>
    <cellStyle name="Nadpis 4 4" xfId="239" xr:uid="{00000000-0005-0000-0000-0000F4000000}"/>
    <cellStyle name="Nadpis 4 5" xfId="240" xr:uid="{00000000-0005-0000-0000-0000F5000000}"/>
    <cellStyle name="Nadpis 4 6" xfId="241" xr:uid="{00000000-0005-0000-0000-0000F6000000}"/>
    <cellStyle name="Nadpis 4 7" xfId="242" xr:uid="{00000000-0005-0000-0000-0000F7000000}"/>
    <cellStyle name="Nadpis 4 8" xfId="243" xr:uid="{00000000-0005-0000-0000-0000F8000000}"/>
    <cellStyle name="Nadpis 4 9" xfId="244" xr:uid="{00000000-0005-0000-0000-0000F9000000}"/>
    <cellStyle name="Název" xfId="276" xr:uid="{00000000-0005-0000-0000-000019010000}"/>
    <cellStyle name="Neutrálna 10" xfId="245" xr:uid="{00000000-0005-0000-0000-0000FA000000}"/>
    <cellStyle name="Neutrálna 2" xfId="246" xr:uid="{00000000-0005-0000-0000-0000FB000000}"/>
    <cellStyle name="Neutrálna 3" xfId="247" xr:uid="{00000000-0005-0000-0000-0000FC000000}"/>
    <cellStyle name="Neutrálna 4" xfId="248" xr:uid="{00000000-0005-0000-0000-0000FD000000}"/>
    <cellStyle name="Neutrálna 5" xfId="249" xr:uid="{00000000-0005-0000-0000-0000FE000000}"/>
    <cellStyle name="Neutrálna 6" xfId="250" xr:uid="{00000000-0005-0000-0000-0000FF000000}"/>
    <cellStyle name="Neutrálna 7" xfId="251" xr:uid="{00000000-0005-0000-0000-000000010000}"/>
    <cellStyle name="Neutrálna 8" xfId="252" xr:uid="{00000000-0005-0000-0000-000001010000}"/>
    <cellStyle name="Neutrálna 9" xfId="253" xr:uid="{00000000-0005-0000-0000-000002010000}"/>
    <cellStyle name="Normal 2" xfId="254" xr:uid="{00000000-0005-0000-0000-000003010000}"/>
    <cellStyle name="Normal_formulare cka." xfId="255" xr:uid="{00000000-0005-0000-0000-000004010000}"/>
    <cellStyle name="Normal_PRETEKÁRI" xfId="256" xr:uid="{00000000-0005-0000-0000-000005010000}"/>
    <cellStyle name="Normálna" xfId="0" builtinId="0"/>
    <cellStyle name="Normálna 3" xfId="432" xr:uid="{1B46D7AC-8622-42C9-B95F-5941AC57C1D0}"/>
    <cellStyle name="normálne 2" xfId="257" xr:uid="{00000000-0005-0000-0000-000006010000}"/>
    <cellStyle name="normálne 2 2" xfId="258" xr:uid="{00000000-0005-0000-0000-000007010000}"/>
    <cellStyle name="normálne 2 2 2" xfId="259" xr:uid="{00000000-0005-0000-0000-000008010000}"/>
    <cellStyle name="normálne 2 2 3" xfId="260" xr:uid="{00000000-0005-0000-0000-000009010000}"/>
    <cellStyle name="normálne 2 2 4" xfId="261" xr:uid="{00000000-0005-0000-0000-00000A010000}"/>
    <cellStyle name="normálne 2 2 5" xfId="262" xr:uid="{00000000-0005-0000-0000-00000B010000}"/>
    <cellStyle name="normálne 2 2 6" xfId="263" xr:uid="{00000000-0005-0000-0000-00000C010000}"/>
    <cellStyle name="normálne 2 2 7" xfId="264" xr:uid="{00000000-0005-0000-0000-00000D010000}"/>
    <cellStyle name="normálne 2 2 8" xfId="265" xr:uid="{00000000-0005-0000-0000-00000E010000}"/>
    <cellStyle name="normálne 2 3" xfId="266" xr:uid="{00000000-0005-0000-0000-00000F010000}"/>
    <cellStyle name="normálne 2_DruháZápad_0809" xfId="267" xr:uid="{00000000-0005-0000-0000-000010010000}"/>
    <cellStyle name="normálne 3" xfId="268" xr:uid="{00000000-0005-0000-0000-000011010000}"/>
    <cellStyle name="normálne 3 2" xfId="269" xr:uid="{00000000-0005-0000-0000-000012010000}"/>
    <cellStyle name="normálne 3 3" xfId="270" xr:uid="{00000000-0005-0000-0000-000013010000}"/>
    <cellStyle name="normálne 4" xfId="271" xr:uid="{00000000-0005-0000-0000-000014010000}"/>
    <cellStyle name="normálne 5" xfId="272" xr:uid="{00000000-0005-0000-0000-000015010000}"/>
    <cellStyle name="normálne 6" xfId="273" xr:uid="{00000000-0005-0000-0000-000016010000}"/>
    <cellStyle name="normálne 7" xfId="274" xr:uid="{00000000-0005-0000-0000-000017010000}"/>
    <cellStyle name="normálne 8" xfId="275" xr:uid="{00000000-0005-0000-0000-000018010000}"/>
    <cellStyle name="Poznámka 10" xfId="277" xr:uid="{00000000-0005-0000-0000-00001A010000}"/>
    <cellStyle name="Poznámka 2" xfId="278" xr:uid="{00000000-0005-0000-0000-00001B010000}"/>
    <cellStyle name="Poznámka 3" xfId="279" xr:uid="{00000000-0005-0000-0000-00001C010000}"/>
    <cellStyle name="Poznámka 4" xfId="280" xr:uid="{00000000-0005-0000-0000-00001D010000}"/>
    <cellStyle name="Poznámka 5" xfId="281" xr:uid="{00000000-0005-0000-0000-00001E010000}"/>
    <cellStyle name="Poznámka 6" xfId="282" xr:uid="{00000000-0005-0000-0000-00001F010000}"/>
    <cellStyle name="Poznámka 7" xfId="283" xr:uid="{00000000-0005-0000-0000-000020010000}"/>
    <cellStyle name="Poznámka 8" xfId="284" xr:uid="{00000000-0005-0000-0000-000021010000}"/>
    <cellStyle name="Poznámka 9" xfId="285" xr:uid="{00000000-0005-0000-0000-000022010000}"/>
    <cellStyle name="Prepojená bunka 10" xfId="286" xr:uid="{00000000-0005-0000-0000-000023010000}"/>
    <cellStyle name="Prepojená bunka 2" xfId="287" xr:uid="{00000000-0005-0000-0000-000024010000}"/>
    <cellStyle name="Prepojená bunka 3" xfId="288" xr:uid="{00000000-0005-0000-0000-000025010000}"/>
    <cellStyle name="Prepojená bunka 4" xfId="289" xr:uid="{00000000-0005-0000-0000-000026010000}"/>
    <cellStyle name="Prepojená bunka 5" xfId="290" xr:uid="{00000000-0005-0000-0000-000027010000}"/>
    <cellStyle name="Prepojená bunka 6" xfId="291" xr:uid="{00000000-0005-0000-0000-000028010000}"/>
    <cellStyle name="Prepojená bunka 7" xfId="292" xr:uid="{00000000-0005-0000-0000-000029010000}"/>
    <cellStyle name="Prepojená bunka 8" xfId="293" xr:uid="{00000000-0005-0000-0000-00002A010000}"/>
    <cellStyle name="Prepojená bunka 9" xfId="294" xr:uid="{00000000-0005-0000-0000-00002B010000}"/>
    <cellStyle name="Spolu 10" xfId="295" xr:uid="{00000000-0005-0000-0000-00002C010000}"/>
    <cellStyle name="Spolu 2" xfId="296" xr:uid="{00000000-0005-0000-0000-00002D010000}"/>
    <cellStyle name="Spolu 3" xfId="297" xr:uid="{00000000-0005-0000-0000-00002E010000}"/>
    <cellStyle name="Spolu 4" xfId="298" xr:uid="{00000000-0005-0000-0000-00002F010000}"/>
    <cellStyle name="Spolu 5" xfId="299" xr:uid="{00000000-0005-0000-0000-000030010000}"/>
    <cellStyle name="Spolu 6" xfId="300" xr:uid="{00000000-0005-0000-0000-000031010000}"/>
    <cellStyle name="Spolu 7" xfId="301" xr:uid="{00000000-0005-0000-0000-000032010000}"/>
    <cellStyle name="Spolu 8" xfId="302" xr:uid="{00000000-0005-0000-0000-000033010000}"/>
    <cellStyle name="Spolu 9" xfId="303" xr:uid="{00000000-0005-0000-0000-000034010000}"/>
    <cellStyle name="Text upozornění" xfId="313" xr:uid="{00000000-0005-0000-0000-00003E010000}"/>
    <cellStyle name="Text upozornenia 10" xfId="304" xr:uid="{00000000-0005-0000-0000-000035010000}"/>
    <cellStyle name="Text upozornenia 2" xfId="305" xr:uid="{00000000-0005-0000-0000-000036010000}"/>
    <cellStyle name="Text upozornenia 3" xfId="306" xr:uid="{00000000-0005-0000-0000-000037010000}"/>
    <cellStyle name="Text upozornenia 4" xfId="307" xr:uid="{00000000-0005-0000-0000-000038010000}"/>
    <cellStyle name="Text upozornenia 5" xfId="308" xr:uid="{00000000-0005-0000-0000-000039010000}"/>
    <cellStyle name="Text upozornenia 6" xfId="309" xr:uid="{00000000-0005-0000-0000-00003A010000}"/>
    <cellStyle name="Text upozornenia 7" xfId="310" xr:uid="{00000000-0005-0000-0000-00003B010000}"/>
    <cellStyle name="Text upozornenia 8" xfId="311" xr:uid="{00000000-0005-0000-0000-00003C010000}"/>
    <cellStyle name="Text upozornenia 9" xfId="312" xr:uid="{00000000-0005-0000-0000-00003D010000}"/>
    <cellStyle name="Titul 10" xfId="314" xr:uid="{00000000-0005-0000-0000-00003F010000}"/>
    <cellStyle name="Titul 2" xfId="315" xr:uid="{00000000-0005-0000-0000-000040010000}"/>
    <cellStyle name="Titul 3" xfId="316" xr:uid="{00000000-0005-0000-0000-000041010000}"/>
    <cellStyle name="Titul 4" xfId="317" xr:uid="{00000000-0005-0000-0000-000042010000}"/>
    <cellStyle name="Titul 5" xfId="318" xr:uid="{00000000-0005-0000-0000-000043010000}"/>
    <cellStyle name="Titul 6" xfId="319" xr:uid="{00000000-0005-0000-0000-000044010000}"/>
    <cellStyle name="Titul 7" xfId="320" xr:uid="{00000000-0005-0000-0000-000045010000}"/>
    <cellStyle name="Titul 8" xfId="321" xr:uid="{00000000-0005-0000-0000-000046010000}"/>
    <cellStyle name="Titul 9" xfId="322" xr:uid="{00000000-0005-0000-0000-000047010000}"/>
    <cellStyle name="Vstup 10" xfId="323" xr:uid="{00000000-0005-0000-0000-000048010000}"/>
    <cellStyle name="Vstup 2" xfId="324" xr:uid="{00000000-0005-0000-0000-000049010000}"/>
    <cellStyle name="Vstup 2 2" xfId="325" xr:uid="{00000000-0005-0000-0000-00004A010000}"/>
    <cellStyle name="Vstup 3" xfId="326" xr:uid="{00000000-0005-0000-0000-00004B010000}"/>
    <cellStyle name="Vstup 4" xfId="327" xr:uid="{00000000-0005-0000-0000-00004C010000}"/>
    <cellStyle name="Vstup 5" xfId="328" xr:uid="{00000000-0005-0000-0000-00004D010000}"/>
    <cellStyle name="Vstup 6" xfId="329" xr:uid="{00000000-0005-0000-0000-00004E010000}"/>
    <cellStyle name="Vstup 7" xfId="330" xr:uid="{00000000-0005-0000-0000-00004F010000}"/>
    <cellStyle name="Vstup 8" xfId="331" xr:uid="{00000000-0005-0000-0000-000050010000}"/>
    <cellStyle name="Vstup 8 2" xfId="332" xr:uid="{00000000-0005-0000-0000-000051010000}"/>
    <cellStyle name="Vstup 9" xfId="333" xr:uid="{00000000-0005-0000-0000-000052010000}"/>
    <cellStyle name="Vstup 9 2" xfId="334" xr:uid="{00000000-0005-0000-0000-000053010000}"/>
    <cellStyle name="Výpočet 10" xfId="345" xr:uid="{00000000-0005-0000-0000-00005E010000}"/>
    <cellStyle name="Výpočet 2" xfId="346" xr:uid="{00000000-0005-0000-0000-00005F010000}"/>
    <cellStyle name="Výpočet 3" xfId="347" xr:uid="{00000000-0005-0000-0000-000060010000}"/>
    <cellStyle name="Výpočet 4" xfId="348" xr:uid="{00000000-0005-0000-0000-000061010000}"/>
    <cellStyle name="Výpočet 5" xfId="349" xr:uid="{00000000-0005-0000-0000-000062010000}"/>
    <cellStyle name="Výpočet 6" xfId="350" xr:uid="{00000000-0005-0000-0000-000063010000}"/>
    <cellStyle name="Výpočet 7" xfId="351" xr:uid="{00000000-0005-0000-0000-000064010000}"/>
    <cellStyle name="Výpočet 8" xfId="352" xr:uid="{00000000-0005-0000-0000-000065010000}"/>
    <cellStyle name="Výpočet 9" xfId="353" xr:uid="{00000000-0005-0000-0000-000066010000}"/>
    <cellStyle name="Výstup 10" xfId="354" xr:uid="{00000000-0005-0000-0000-000067010000}"/>
    <cellStyle name="Výstup 2" xfId="355" xr:uid="{00000000-0005-0000-0000-000068010000}"/>
    <cellStyle name="Výstup 3" xfId="356" xr:uid="{00000000-0005-0000-0000-000069010000}"/>
    <cellStyle name="Výstup 4" xfId="357" xr:uid="{00000000-0005-0000-0000-00006A010000}"/>
    <cellStyle name="Výstup 5" xfId="358" xr:uid="{00000000-0005-0000-0000-00006B010000}"/>
    <cellStyle name="Výstup 6" xfId="359" xr:uid="{00000000-0005-0000-0000-00006C010000}"/>
    <cellStyle name="Výstup 7" xfId="360" xr:uid="{00000000-0005-0000-0000-00006D010000}"/>
    <cellStyle name="Výstup 8" xfId="361" xr:uid="{00000000-0005-0000-0000-00006E010000}"/>
    <cellStyle name="Výstup 9" xfId="362" xr:uid="{00000000-0005-0000-0000-00006F010000}"/>
    <cellStyle name="Vysvětlující text" xfId="344" xr:uid="{00000000-0005-0000-0000-00005D010000}"/>
    <cellStyle name="Vysvetľujúci text 10" xfId="335" xr:uid="{00000000-0005-0000-0000-000054010000}"/>
    <cellStyle name="Vysvetľujúci text 2" xfId="336" xr:uid="{00000000-0005-0000-0000-000055010000}"/>
    <cellStyle name="Vysvetľujúci text 3" xfId="337" xr:uid="{00000000-0005-0000-0000-000056010000}"/>
    <cellStyle name="Vysvetľujúci text 4" xfId="338" xr:uid="{00000000-0005-0000-0000-000057010000}"/>
    <cellStyle name="Vysvetľujúci text 5" xfId="339" xr:uid="{00000000-0005-0000-0000-000058010000}"/>
    <cellStyle name="Vysvetľujúci text 6" xfId="340" xr:uid="{00000000-0005-0000-0000-000059010000}"/>
    <cellStyle name="Vysvetľujúci text 7" xfId="341" xr:uid="{00000000-0005-0000-0000-00005A010000}"/>
    <cellStyle name="Vysvetľujúci text 8" xfId="342" xr:uid="{00000000-0005-0000-0000-00005B010000}"/>
    <cellStyle name="Vysvetľujúci text 9" xfId="343" xr:uid="{00000000-0005-0000-0000-00005C010000}"/>
    <cellStyle name="Zlá 10" xfId="363" xr:uid="{00000000-0005-0000-0000-000070010000}"/>
    <cellStyle name="Zlá 2" xfId="364" xr:uid="{00000000-0005-0000-0000-000071010000}"/>
    <cellStyle name="Zlá 3" xfId="365" xr:uid="{00000000-0005-0000-0000-000072010000}"/>
    <cellStyle name="Zlá 4" xfId="366" xr:uid="{00000000-0005-0000-0000-000073010000}"/>
    <cellStyle name="Zlá 5" xfId="367" xr:uid="{00000000-0005-0000-0000-000074010000}"/>
    <cellStyle name="Zlá 6" xfId="368" xr:uid="{00000000-0005-0000-0000-000075010000}"/>
    <cellStyle name="Zlá 7" xfId="369" xr:uid="{00000000-0005-0000-0000-000076010000}"/>
    <cellStyle name="Zlá 8" xfId="370" xr:uid="{00000000-0005-0000-0000-000077010000}"/>
    <cellStyle name="Zlá 9" xfId="371" xr:uid="{00000000-0005-0000-0000-000078010000}"/>
    <cellStyle name="Zvýraznění 1" xfId="426" xr:uid="{00000000-0005-0000-0000-0000AF010000}"/>
    <cellStyle name="Zvýraznění 2" xfId="427" xr:uid="{00000000-0005-0000-0000-0000B0010000}"/>
    <cellStyle name="Zvýraznění 3" xfId="428" xr:uid="{00000000-0005-0000-0000-0000B1010000}"/>
    <cellStyle name="Zvýraznění 4" xfId="429" xr:uid="{00000000-0005-0000-0000-0000B2010000}"/>
    <cellStyle name="Zvýraznění 5" xfId="430" xr:uid="{00000000-0005-0000-0000-0000B3010000}"/>
    <cellStyle name="Zvýraznění 6" xfId="431" xr:uid="{00000000-0005-0000-0000-0000B4010000}"/>
    <cellStyle name="Zvýraznenie1 10" xfId="372" xr:uid="{00000000-0005-0000-0000-000079010000}"/>
    <cellStyle name="Zvýraznenie1 2" xfId="373" xr:uid="{00000000-0005-0000-0000-00007A010000}"/>
    <cellStyle name="Zvýraznenie1 3" xfId="374" xr:uid="{00000000-0005-0000-0000-00007B010000}"/>
    <cellStyle name="Zvýraznenie1 4" xfId="375" xr:uid="{00000000-0005-0000-0000-00007C010000}"/>
    <cellStyle name="Zvýraznenie1 5" xfId="376" xr:uid="{00000000-0005-0000-0000-00007D010000}"/>
    <cellStyle name="Zvýraznenie1 6" xfId="377" xr:uid="{00000000-0005-0000-0000-00007E010000}"/>
    <cellStyle name="Zvýraznenie1 7" xfId="378" xr:uid="{00000000-0005-0000-0000-00007F010000}"/>
    <cellStyle name="Zvýraznenie1 8" xfId="379" xr:uid="{00000000-0005-0000-0000-000080010000}"/>
    <cellStyle name="Zvýraznenie1 9" xfId="380" xr:uid="{00000000-0005-0000-0000-000081010000}"/>
    <cellStyle name="Zvýraznenie2 10" xfId="381" xr:uid="{00000000-0005-0000-0000-000082010000}"/>
    <cellStyle name="Zvýraznenie2 2" xfId="382" xr:uid="{00000000-0005-0000-0000-000083010000}"/>
    <cellStyle name="Zvýraznenie2 3" xfId="383" xr:uid="{00000000-0005-0000-0000-000084010000}"/>
    <cellStyle name="Zvýraznenie2 4" xfId="384" xr:uid="{00000000-0005-0000-0000-000085010000}"/>
    <cellStyle name="Zvýraznenie2 5" xfId="385" xr:uid="{00000000-0005-0000-0000-000086010000}"/>
    <cellStyle name="Zvýraznenie2 6" xfId="386" xr:uid="{00000000-0005-0000-0000-000087010000}"/>
    <cellStyle name="Zvýraznenie2 7" xfId="387" xr:uid="{00000000-0005-0000-0000-000088010000}"/>
    <cellStyle name="Zvýraznenie2 8" xfId="388" xr:uid="{00000000-0005-0000-0000-000089010000}"/>
    <cellStyle name="Zvýraznenie2 9" xfId="389" xr:uid="{00000000-0005-0000-0000-00008A010000}"/>
    <cellStyle name="Zvýraznenie3 10" xfId="390" xr:uid="{00000000-0005-0000-0000-00008B010000}"/>
    <cellStyle name="Zvýraznenie3 2" xfId="391" xr:uid="{00000000-0005-0000-0000-00008C010000}"/>
    <cellStyle name="Zvýraznenie3 3" xfId="392" xr:uid="{00000000-0005-0000-0000-00008D010000}"/>
    <cellStyle name="Zvýraznenie3 4" xfId="393" xr:uid="{00000000-0005-0000-0000-00008E010000}"/>
    <cellStyle name="Zvýraznenie3 5" xfId="394" xr:uid="{00000000-0005-0000-0000-00008F010000}"/>
    <cellStyle name="Zvýraznenie3 6" xfId="395" xr:uid="{00000000-0005-0000-0000-000090010000}"/>
    <cellStyle name="Zvýraznenie3 7" xfId="396" xr:uid="{00000000-0005-0000-0000-000091010000}"/>
    <cellStyle name="Zvýraznenie3 8" xfId="397" xr:uid="{00000000-0005-0000-0000-000092010000}"/>
    <cellStyle name="Zvýraznenie3 9" xfId="398" xr:uid="{00000000-0005-0000-0000-000093010000}"/>
    <cellStyle name="Zvýraznenie4 10" xfId="399" xr:uid="{00000000-0005-0000-0000-000094010000}"/>
    <cellStyle name="Zvýraznenie4 2" xfId="400" xr:uid="{00000000-0005-0000-0000-000095010000}"/>
    <cellStyle name="Zvýraznenie4 3" xfId="401" xr:uid="{00000000-0005-0000-0000-000096010000}"/>
    <cellStyle name="Zvýraznenie4 4" xfId="402" xr:uid="{00000000-0005-0000-0000-000097010000}"/>
    <cellStyle name="Zvýraznenie4 5" xfId="403" xr:uid="{00000000-0005-0000-0000-000098010000}"/>
    <cellStyle name="Zvýraznenie4 6" xfId="404" xr:uid="{00000000-0005-0000-0000-000099010000}"/>
    <cellStyle name="Zvýraznenie4 7" xfId="405" xr:uid="{00000000-0005-0000-0000-00009A010000}"/>
    <cellStyle name="Zvýraznenie4 8" xfId="406" xr:uid="{00000000-0005-0000-0000-00009B010000}"/>
    <cellStyle name="Zvýraznenie4 9" xfId="407" xr:uid="{00000000-0005-0000-0000-00009C010000}"/>
    <cellStyle name="Zvýraznenie5 10" xfId="408" xr:uid="{00000000-0005-0000-0000-00009D010000}"/>
    <cellStyle name="Zvýraznenie5 2" xfId="409" xr:uid="{00000000-0005-0000-0000-00009E010000}"/>
    <cellStyle name="Zvýraznenie5 3" xfId="410" xr:uid="{00000000-0005-0000-0000-00009F010000}"/>
    <cellStyle name="Zvýraznenie5 4" xfId="411" xr:uid="{00000000-0005-0000-0000-0000A0010000}"/>
    <cellStyle name="Zvýraznenie5 5" xfId="412" xr:uid="{00000000-0005-0000-0000-0000A1010000}"/>
    <cellStyle name="Zvýraznenie5 6" xfId="413" xr:uid="{00000000-0005-0000-0000-0000A2010000}"/>
    <cellStyle name="Zvýraznenie5 7" xfId="414" xr:uid="{00000000-0005-0000-0000-0000A3010000}"/>
    <cellStyle name="Zvýraznenie5 8" xfId="415" xr:uid="{00000000-0005-0000-0000-0000A4010000}"/>
    <cellStyle name="Zvýraznenie5 9" xfId="416" xr:uid="{00000000-0005-0000-0000-0000A5010000}"/>
    <cellStyle name="Zvýraznenie6 10" xfId="417" xr:uid="{00000000-0005-0000-0000-0000A6010000}"/>
    <cellStyle name="Zvýraznenie6 2" xfId="418" xr:uid="{00000000-0005-0000-0000-0000A7010000}"/>
    <cellStyle name="Zvýraznenie6 3" xfId="419" xr:uid="{00000000-0005-0000-0000-0000A8010000}"/>
    <cellStyle name="Zvýraznenie6 4" xfId="420" xr:uid="{00000000-0005-0000-0000-0000A9010000}"/>
    <cellStyle name="Zvýraznenie6 5" xfId="421" xr:uid="{00000000-0005-0000-0000-0000AA010000}"/>
    <cellStyle name="Zvýraznenie6 6" xfId="422" xr:uid="{00000000-0005-0000-0000-0000AB010000}"/>
    <cellStyle name="Zvýraznenie6 7" xfId="423" xr:uid="{00000000-0005-0000-0000-0000AC010000}"/>
    <cellStyle name="Zvýraznenie6 8" xfId="424" xr:uid="{00000000-0005-0000-0000-0000AD010000}"/>
    <cellStyle name="Zvýraznenie6 9" xfId="425" xr:uid="{00000000-0005-0000-0000-0000AE01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700"/>
      <rgbColor rgb="FF000080"/>
      <rgbColor rgb="FF808019"/>
      <rgbColor rgb="FF800080"/>
      <rgbColor rgb="FF008080"/>
      <rgbColor rgb="FFC0C0C0"/>
      <rgbColor rgb="FFBFBFBF"/>
      <rgbColor rgb="FF9999CC"/>
      <rgbColor rgb="FFFF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BF00"/>
      <rgbColor rgb="FF00FFFF"/>
      <rgbColor rgb="FFB80047"/>
      <rgbColor rgb="FF800000"/>
      <rgbColor rgb="FF008080"/>
      <rgbColor rgb="FF0000FF"/>
      <rgbColor rgb="FF00B0F0"/>
      <rgbColor rgb="FFE6E6E6"/>
      <rgbColor rgb="FFCCFFCC"/>
      <rgbColor rgb="FFFFFF99"/>
      <rgbColor rgb="FF99CCFF"/>
      <rgbColor rgb="FFFF9966"/>
      <rgbColor rgb="FFCC99FF"/>
      <rgbColor rgb="FFFFCC99"/>
      <rgbColor rgb="FF3366FF"/>
      <rgbColor rgb="FF3DEB3D"/>
      <rgbColor rgb="FF94BD5E"/>
      <rgbColor rgb="FFFFC000"/>
      <rgbColor rgb="FFFF9900"/>
      <rgbColor rgb="FFFF6600"/>
      <rgbColor rgb="FFCCCCCC"/>
      <rgbColor rgb="FF8DB4E2"/>
      <rgbColor rgb="FF003366"/>
      <rgbColor rgb="FF339966"/>
      <rgbColor rgb="FF003300"/>
      <rgbColor rgb="FF333300"/>
      <rgbColor rgb="FF804C19"/>
      <rgbColor rgb="FFFABF8F"/>
      <rgbColor rgb="FF2929C1"/>
      <rgbColor rgb="FF44445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0</xdr:colOff>
      <xdr:row>2</xdr:row>
      <xdr:rowOff>209520</xdr:rowOff>
    </xdr:from>
    <xdr:to>
      <xdr:col>29</xdr:col>
      <xdr:colOff>178200</xdr:colOff>
      <xdr:row>4</xdr:row>
      <xdr:rowOff>45000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750040" y="714240"/>
          <a:ext cx="178200" cy="29268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wnloads/Users/Asus/Downloads/06-zapis-muzi-2015-16-qf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ápis_120Hz"/>
      <sheetName val="Tlač"/>
      <sheetName val="PripomienkyZápas"/>
      <sheetName val="Makro"/>
    </sheetNames>
    <sheetDataSet>
      <sheetData sheetId="0">
        <row r="1">
          <cell r="Q1" t="str">
            <v>1. liga Západ</v>
          </cell>
        </row>
        <row r="9">
          <cell r="O9" t="str">
            <v>Extraliga</v>
          </cell>
        </row>
        <row r="10">
          <cell r="O10" t="str">
            <v>I_liga_Východ</v>
          </cell>
        </row>
        <row r="11">
          <cell r="O11" t="str">
            <v>I_liga_Západ</v>
          </cell>
        </row>
        <row r="12">
          <cell r="O12" t="str">
            <v>II_liga_Západ</v>
          </cell>
        </row>
        <row r="15">
          <cell r="O15">
            <v>1</v>
          </cell>
        </row>
        <row r="16">
          <cell r="O16">
            <v>2</v>
          </cell>
        </row>
        <row r="17">
          <cell r="O17">
            <v>3</v>
          </cell>
        </row>
        <row r="18">
          <cell r="O18">
            <v>4</v>
          </cell>
        </row>
        <row r="19">
          <cell r="O19">
            <v>5</v>
          </cell>
          <cell r="AC19" t="str">
            <v>vedúci družstiev</v>
          </cell>
        </row>
        <row r="20">
          <cell r="O20">
            <v>6</v>
          </cell>
          <cell r="AC20" t="str">
            <v>Adamčík Jozef</v>
          </cell>
        </row>
        <row r="21">
          <cell r="O21">
            <v>7</v>
          </cell>
          <cell r="AC21" t="str">
            <v>Adamec Rudolf</v>
          </cell>
        </row>
        <row r="22">
          <cell r="O22">
            <v>8</v>
          </cell>
          <cell r="AC22" t="str">
            <v>Bašnár Jaroslav</v>
          </cell>
        </row>
        <row r="23">
          <cell r="O23">
            <v>9</v>
          </cell>
          <cell r="AC23" t="str">
            <v>Benedikovič František</v>
          </cell>
        </row>
        <row r="24">
          <cell r="O24">
            <v>10</v>
          </cell>
          <cell r="AC24" t="str">
            <v>Benický Marián</v>
          </cell>
        </row>
        <row r="25">
          <cell r="O25">
            <v>11</v>
          </cell>
          <cell r="AC25" t="str">
            <v>Bezák Juraj</v>
          </cell>
        </row>
        <row r="26">
          <cell r="O26">
            <v>12</v>
          </cell>
          <cell r="AC26" t="str">
            <v>Bónis Ladislav</v>
          </cell>
        </row>
        <row r="27">
          <cell r="O27">
            <v>13</v>
          </cell>
          <cell r="AC27" t="str">
            <v>Boško Ladislav</v>
          </cell>
        </row>
        <row r="28">
          <cell r="O28">
            <v>14</v>
          </cell>
          <cell r="AC28" t="str">
            <v>Bročko Július</v>
          </cell>
        </row>
        <row r="29">
          <cell r="O29">
            <v>15</v>
          </cell>
          <cell r="AC29" t="str">
            <v>Bročko Pavel</v>
          </cell>
        </row>
        <row r="30">
          <cell r="O30">
            <v>16</v>
          </cell>
          <cell r="AC30" t="str">
            <v>Bulik Jozef</v>
          </cell>
        </row>
        <row r="31">
          <cell r="O31">
            <v>17</v>
          </cell>
          <cell r="AC31" t="str">
            <v>Búš Jozef</v>
          </cell>
        </row>
        <row r="32">
          <cell r="O32">
            <v>18</v>
          </cell>
          <cell r="AC32" t="str">
            <v>Butko Jozef</v>
          </cell>
        </row>
        <row r="33">
          <cell r="O33">
            <v>19</v>
          </cell>
          <cell r="AC33" t="str">
            <v>Bystrík Vadovič</v>
          </cell>
        </row>
        <row r="34">
          <cell r="O34">
            <v>20</v>
          </cell>
          <cell r="AC34" t="str">
            <v>Dalošová Romana</v>
          </cell>
        </row>
        <row r="35">
          <cell r="O35">
            <v>21</v>
          </cell>
          <cell r="AC35" t="str">
            <v>Dideková Dagmara</v>
          </cell>
        </row>
        <row r="36">
          <cell r="O36">
            <v>22</v>
          </cell>
          <cell r="AC36" t="str">
            <v>Dobrucký Ivan</v>
          </cell>
        </row>
        <row r="37">
          <cell r="O37">
            <v>23</v>
          </cell>
          <cell r="AC37" t="str">
            <v>Dodok Milan</v>
          </cell>
        </row>
        <row r="38">
          <cell r="O38">
            <v>24</v>
          </cell>
          <cell r="AC38" t="str">
            <v>Duračka Pavol</v>
          </cell>
        </row>
        <row r="39">
          <cell r="O39">
            <v>25</v>
          </cell>
          <cell r="AC39" t="str">
            <v>Duračka Erik</v>
          </cell>
        </row>
        <row r="40">
          <cell r="O40">
            <v>26</v>
          </cell>
          <cell r="AC40" t="str">
            <v>Dziad Milan</v>
          </cell>
        </row>
        <row r="41">
          <cell r="O41">
            <v>27</v>
          </cell>
          <cell r="AC41" t="str">
            <v>Flachbart Ladislav</v>
          </cell>
        </row>
        <row r="42">
          <cell r="O42">
            <v>28</v>
          </cell>
          <cell r="AC42" t="str">
            <v>Flachbart Patrik</v>
          </cell>
        </row>
        <row r="43">
          <cell r="O43">
            <v>29</v>
          </cell>
          <cell r="AC43" t="str">
            <v>Fodora Peter</v>
          </cell>
        </row>
        <row r="44">
          <cell r="O44">
            <v>30</v>
          </cell>
          <cell r="AC44" t="str">
            <v>Foltín Radoslav</v>
          </cell>
        </row>
        <row r="45">
          <cell r="AC45" t="str">
            <v>Foriš Marián</v>
          </cell>
        </row>
        <row r="46">
          <cell r="AC46" t="str">
            <v>Frielich František</v>
          </cell>
        </row>
        <row r="47">
          <cell r="AC47" t="str">
            <v>Fürsten Miroslav</v>
          </cell>
        </row>
        <row r="48">
          <cell r="AC48" t="str">
            <v>Gregorová Lenka</v>
          </cell>
        </row>
        <row r="49">
          <cell r="AC49" t="str">
            <v>Ivančík Marcel</v>
          </cell>
        </row>
        <row r="50">
          <cell r="AC50" t="str">
            <v>Jančovič Martin</v>
          </cell>
        </row>
        <row r="51">
          <cell r="AC51" t="str">
            <v>Juríček Radoslav</v>
          </cell>
        </row>
        <row r="52">
          <cell r="AC52" t="str">
            <v>Juris Viktor</v>
          </cell>
        </row>
        <row r="53">
          <cell r="AC53" t="str">
            <v>Juris Marek</v>
          </cell>
        </row>
        <row r="54">
          <cell r="AC54" t="str">
            <v>Kaigl Jiří</v>
          </cell>
        </row>
        <row r="55">
          <cell r="AC55" t="str">
            <v>Kaigl Karol</v>
          </cell>
        </row>
        <row r="56">
          <cell r="AC56" t="str">
            <v>Kanovská Martina</v>
          </cell>
        </row>
        <row r="57">
          <cell r="AC57" t="str">
            <v>Kažimír Martin</v>
          </cell>
        </row>
        <row r="58">
          <cell r="AC58" t="str">
            <v>Kebísek Ján</v>
          </cell>
        </row>
        <row r="59">
          <cell r="AC59" t="str">
            <v>Kráľovič Jozef</v>
          </cell>
        </row>
        <row r="60">
          <cell r="AC60" t="str">
            <v>Kyselica Ondrej</v>
          </cell>
        </row>
        <row r="61">
          <cell r="AC61" t="str">
            <v>Kyselicová Dominika</v>
          </cell>
        </row>
        <row r="62">
          <cell r="AC62" t="str">
            <v>Kyselicová Dagmar</v>
          </cell>
        </row>
        <row r="63">
          <cell r="AC63" t="str">
            <v>Lipták Jozef</v>
          </cell>
        </row>
        <row r="64">
          <cell r="AC64" t="str">
            <v>Ludrovský Stanislav</v>
          </cell>
        </row>
        <row r="65">
          <cell r="AC65" t="str">
            <v>Lúščik Libor</v>
          </cell>
        </row>
        <row r="66">
          <cell r="AC66" t="str">
            <v>Maroň Ján</v>
          </cell>
        </row>
        <row r="67">
          <cell r="AC67" t="str">
            <v>Milan František</v>
          </cell>
        </row>
        <row r="68">
          <cell r="AC68" t="str">
            <v>Mitošinka Marián</v>
          </cell>
        </row>
        <row r="69">
          <cell r="AC69" t="str">
            <v>Moško Ivan</v>
          </cell>
        </row>
        <row r="70">
          <cell r="AC70" t="str">
            <v>Mrekaj Matej</v>
          </cell>
        </row>
        <row r="71">
          <cell r="AC71" t="str">
            <v>Nagy Robert</v>
          </cell>
        </row>
        <row r="72">
          <cell r="AC72" t="str">
            <v>Nemček Peter st.</v>
          </cell>
        </row>
        <row r="73">
          <cell r="AC73" t="str">
            <v>Paulečko Pavel</v>
          </cell>
        </row>
        <row r="74">
          <cell r="AC74" t="str">
            <v>Perecárová Iveta</v>
          </cell>
        </row>
        <row r="75">
          <cell r="AC75" t="str">
            <v>Piškula Miroslav</v>
          </cell>
        </row>
        <row r="76">
          <cell r="AC76" t="str">
            <v>Pivovarník Dušan</v>
          </cell>
        </row>
        <row r="77">
          <cell r="AC77" t="str">
            <v>Poloma Žolt</v>
          </cell>
        </row>
        <row r="78">
          <cell r="AC78" t="str">
            <v>Porubský Miroslav</v>
          </cell>
        </row>
        <row r="79">
          <cell r="AC79" t="str">
            <v>Prívozník Tomáš</v>
          </cell>
        </row>
        <row r="80">
          <cell r="AC80" t="str">
            <v>Raffay Ján</v>
          </cell>
        </row>
        <row r="81">
          <cell r="AC81" t="str">
            <v>Rybička Branislav st.</v>
          </cell>
        </row>
        <row r="82">
          <cell r="AC82" t="str">
            <v>Sirotný Pavel</v>
          </cell>
        </row>
        <row r="83">
          <cell r="AC83" t="str">
            <v>Szalai Mikuláš</v>
          </cell>
        </row>
        <row r="84">
          <cell r="AC84" t="str">
            <v>Száz Ernest</v>
          </cell>
        </row>
        <row r="85">
          <cell r="AC85" t="str">
            <v>Šimko Dušan</v>
          </cell>
        </row>
        <row r="86">
          <cell r="AC86" t="str">
            <v>Šintálová Monika</v>
          </cell>
        </row>
        <row r="87">
          <cell r="AC87" t="str">
            <v>Šišan Michal</v>
          </cell>
        </row>
        <row r="88">
          <cell r="AC88" t="str">
            <v>Šmálová Kveta</v>
          </cell>
        </row>
        <row r="89">
          <cell r="AC89" t="str">
            <v>Šottníková Jana</v>
          </cell>
        </row>
        <row r="90">
          <cell r="AC90" t="str">
            <v>Štefanidesová Eva</v>
          </cell>
        </row>
        <row r="91">
          <cell r="AC91" t="str">
            <v>Švec Alexander</v>
          </cell>
        </row>
        <row r="92">
          <cell r="AC92" t="str">
            <v>Tóth Richard</v>
          </cell>
        </row>
        <row r="93">
          <cell r="AC93" t="str">
            <v>Trochan Vladimír</v>
          </cell>
        </row>
        <row r="94">
          <cell r="AC94" t="str">
            <v>Turčanová Jana</v>
          </cell>
        </row>
        <row r="95">
          <cell r="AC95" t="str">
            <v>Uhlíková Eva</v>
          </cell>
        </row>
        <row r="96">
          <cell r="AC96" t="str">
            <v>Václavík Ján</v>
          </cell>
        </row>
        <row r="97">
          <cell r="AC97" t="str">
            <v>Valigura Peter</v>
          </cell>
        </row>
        <row r="98">
          <cell r="AC98" t="str">
            <v>Varga Tibor</v>
          </cell>
        </row>
        <row r="99">
          <cell r="AC99" t="str">
            <v>Vlahyová Eva</v>
          </cell>
        </row>
        <row r="100">
          <cell r="AC100" t="str">
            <v>Žitňan Ivan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Times New Roman CE"/>
        <a:ea typeface="SimSun"/>
        <a:cs typeface="Times New Roman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58"/>
  <sheetViews>
    <sheetView zoomScale="75" zoomScaleNormal="75" workbookViewId="0">
      <selection activeCell="AG25" sqref="AG25"/>
    </sheetView>
  </sheetViews>
  <sheetFormatPr defaultColWidth="9.33203125" defaultRowHeight="12.75" x14ac:dyDescent="0.2"/>
  <cols>
    <col min="1" max="1" width="8.33203125" style="4" customWidth="1"/>
    <col min="2" max="2" width="22.1640625" customWidth="1"/>
    <col min="3" max="3" width="4.33203125" customWidth="1"/>
    <col min="4" max="4" width="4.6640625" customWidth="1"/>
    <col min="5" max="5" width="4.33203125" customWidth="1"/>
    <col min="6" max="6" width="5.1640625" customWidth="1"/>
    <col min="7" max="7" width="4.33203125" customWidth="1"/>
    <col min="8" max="8" width="4.6640625" customWidth="1"/>
    <col min="9" max="9" width="4.5" customWidth="1"/>
    <col min="10" max="10" width="5" customWidth="1"/>
    <col min="11" max="12" width="5.1640625" customWidth="1"/>
    <col min="13" max="13" width="6" customWidth="1"/>
    <col min="14" max="14" width="1.33203125" customWidth="1"/>
    <col min="15" max="15" width="6.1640625" customWidth="1"/>
    <col min="16" max="16" width="4.33203125" customWidth="1"/>
    <col min="17" max="17" width="5.1640625" customWidth="1"/>
    <col min="18" max="18" width="4.6640625" customWidth="1"/>
    <col min="19" max="20" width="4.1640625" customWidth="1"/>
    <col min="21" max="21" width="4.6640625" customWidth="1"/>
    <col min="22" max="22" width="4.33203125" customWidth="1"/>
    <col min="23" max="23" width="4.5" customWidth="1"/>
    <col min="24" max="24" width="4.33203125" customWidth="1"/>
    <col min="25" max="25" width="4.6640625" customWidth="1"/>
    <col min="26" max="26" width="22.1640625" customWidth="1"/>
    <col min="27" max="27" width="8.5" style="4" customWidth="1"/>
    <col min="31" max="16383" width="9.33203125" style="5"/>
    <col min="16384" max="16384" width="12.83203125" style="5" customWidth="1"/>
  </cols>
  <sheetData>
    <row r="1" spans="1:27" ht="21.75" customHeight="1" x14ac:dyDescent="0.35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4" t="s">
        <v>1</v>
      </c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2"/>
      <c r="X1" s="2"/>
      <c r="Y1" s="5"/>
      <c r="Z1" s="6" t="s">
        <v>554</v>
      </c>
      <c r="AA1" s="7"/>
    </row>
    <row r="2" spans="1:27" ht="18" customHeight="1" x14ac:dyDescent="0.35">
      <c r="A2" s="3"/>
      <c r="B2" s="8"/>
      <c r="C2" s="8"/>
      <c r="D2" s="8"/>
      <c r="E2" s="8"/>
      <c r="F2" s="8"/>
      <c r="G2" s="5"/>
      <c r="H2" s="5"/>
      <c r="I2" s="5"/>
      <c r="J2" s="145" t="s">
        <v>3</v>
      </c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2"/>
      <c r="X2" s="2"/>
      <c r="Y2" s="5"/>
      <c r="Z2" s="9" t="s">
        <v>4</v>
      </c>
      <c r="AA2" s="7"/>
    </row>
    <row r="3" spans="1:27" ht="18" customHeight="1" x14ac:dyDescent="0.35">
      <c r="A3" s="3"/>
      <c r="B3" s="8"/>
      <c r="C3" s="8"/>
      <c r="D3" s="8"/>
      <c r="E3" s="8"/>
      <c r="F3" s="8"/>
      <c r="G3" s="5"/>
      <c r="H3" s="5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5"/>
      <c r="Z3" s="10" t="str">
        <f>VLOOKUP(Z1,'Rozlosovanie 24-25'!$A$1:$H$170,8,FALSE())</f>
        <v>Inter</v>
      </c>
      <c r="AA3" s="7"/>
    </row>
    <row r="4" spans="1:27" ht="18" customHeight="1" x14ac:dyDescent="0.35">
      <c r="A4" s="3"/>
      <c r="B4" s="8"/>
      <c r="C4" s="8"/>
      <c r="D4" s="8"/>
      <c r="E4" s="8"/>
      <c r="F4" s="8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146" t="s">
        <v>5</v>
      </c>
      <c r="U4" s="146"/>
      <c r="V4" s="146"/>
      <c r="W4" s="146"/>
      <c r="X4" s="2"/>
      <c r="Y4" s="5"/>
      <c r="Z4" s="11" t="s">
        <v>6</v>
      </c>
      <c r="AA4" s="7"/>
    </row>
    <row r="5" spans="1:27" ht="18" customHeight="1" x14ac:dyDescent="0.35">
      <c r="A5" s="3"/>
      <c r="B5" s="8"/>
      <c r="C5" s="8"/>
      <c r="D5" s="8"/>
      <c r="E5" s="8"/>
      <c r="F5" s="8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147">
        <f>VLOOKUP(Z1,'Rozlosovanie 24-25'!$A$1:$H$170,2,FALSE())</f>
        <v>45728</v>
      </c>
      <c r="U5" s="147"/>
      <c r="V5" s="147"/>
      <c r="W5" s="147"/>
      <c r="X5" s="2"/>
      <c r="Y5" s="5"/>
      <c r="Z5" s="12">
        <f>VLOOKUP(Z1,'Rozlosovanie 24-25'!$A$1:$H$170,3,FALSE())</f>
        <v>0.70833333333333337</v>
      </c>
      <c r="AA5" s="7"/>
    </row>
    <row r="6" spans="1:27" ht="10.5" customHeight="1" x14ac:dyDescent="0.2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7"/>
    </row>
    <row r="7" spans="1:27" ht="21" customHeight="1" x14ac:dyDescent="0.3">
      <c r="A7" s="13"/>
      <c r="B7" s="14" t="s">
        <v>7</v>
      </c>
      <c r="C7" s="135" t="str">
        <f>VLOOKUP(Z1,'Rozlosovanie 24-25'!$A$1:$H$170,5,FALSE())</f>
        <v>Slovan</v>
      </c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5"/>
      <c r="O7" s="135" t="str">
        <f>VLOOKUP(Z1,'Rozlosovanie 24-25'!$A$1:$H$170,7,FALSE())</f>
        <v>Priatelia C</v>
      </c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4" t="s">
        <v>8</v>
      </c>
      <c r="AA7" s="13"/>
    </row>
    <row r="8" spans="1:27" ht="12.75" customHeight="1" x14ac:dyDescent="0.25">
      <c r="A8" s="15"/>
      <c r="B8" s="8"/>
      <c r="C8" s="8"/>
      <c r="D8" s="8"/>
      <c r="E8" s="8"/>
      <c r="F8" s="8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5"/>
    </row>
    <row r="9" spans="1:27" ht="15.75" x14ac:dyDescent="0.25">
      <c r="A9" s="17" t="s">
        <v>9</v>
      </c>
      <c r="B9" s="18" t="s">
        <v>10</v>
      </c>
      <c r="C9" s="136" t="s">
        <v>11</v>
      </c>
      <c r="D9" s="136"/>
      <c r="E9" s="136" t="s">
        <v>12</v>
      </c>
      <c r="F9" s="136"/>
      <c r="G9" s="136" t="s">
        <v>13</v>
      </c>
      <c r="H9" s="136"/>
      <c r="I9" s="137" t="s">
        <v>14</v>
      </c>
      <c r="J9" s="137"/>
      <c r="K9" s="138" t="s">
        <v>15</v>
      </c>
      <c r="L9" s="138"/>
      <c r="M9" s="138"/>
      <c r="N9" s="16"/>
      <c r="O9" s="139" t="s">
        <v>15</v>
      </c>
      <c r="P9" s="139"/>
      <c r="Q9" s="139"/>
      <c r="R9" s="140" t="s">
        <v>14</v>
      </c>
      <c r="S9" s="140"/>
      <c r="T9" s="141" t="s">
        <v>13</v>
      </c>
      <c r="U9" s="141"/>
      <c r="V9" s="141" t="s">
        <v>12</v>
      </c>
      <c r="W9" s="141"/>
      <c r="X9" s="142" t="s">
        <v>11</v>
      </c>
      <c r="Y9" s="142"/>
      <c r="Z9" s="19" t="s">
        <v>10</v>
      </c>
      <c r="AA9" s="17" t="s">
        <v>9</v>
      </c>
    </row>
    <row r="10" spans="1:27" ht="20.25" x14ac:dyDescent="0.25">
      <c r="A10" s="20" t="s">
        <v>340</v>
      </c>
      <c r="B10" s="21" t="str">
        <f>VLOOKUP(A10,Pretekári!$A$1:$C$249,2,FALSE())</f>
        <v>ROŠKO</v>
      </c>
      <c r="C10" s="130">
        <v>101</v>
      </c>
      <c r="D10" s="130"/>
      <c r="E10" s="131">
        <v>115</v>
      </c>
      <c r="F10" s="131"/>
      <c r="G10" s="131">
        <v>96</v>
      </c>
      <c r="H10" s="131"/>
      <c r="I10" s="133">
        <v>117</v>
      </c>
      <c r="J10" s="133"/>
      <c r="K10" s="134">
        <f>SUM(C10:J10)</f>
        <v>429</v>
      </c>
      <c r="L10" s="134"/>
      <c r="M10" s="134"/>
      <c r="N10" s="22"/>
      <c r="O10" s="129">
        <f>SUM(R10,T10,V10,X10)</f>
        <v>486</v>
      </c>
      <c r="P10" s="129"/>
      <c r="Q10" s="129"/>
      <c r="R10" s="130">
        <v>115</v>
      </c>
      <c r="S10" s="130"/>
      <c r="T10" s="131">
        <v>126</v>
      </c>
      <c r="U10" s="131"/>
      <c r="V10" s="131">
        <v>134</v>
      </c>
      <c r="W10" s="131"/>
      <c r="X10" s="132">
        <v>111</v>
      </c>
      <c r="Y10" s="132"/>
      <c r="Z10" s="23" t="str">
        <f>VLOOKUP(AA10,Pretekári!$A$1:$C$249,2,FALSE())</f>
        <v>SÁROSFAI</v>
      </c>
      <c r="AA10" s="24" t="s">
        <v>439</v>
      </c>
    </row>
    <row r="11" spans="1:27" ht="20.25" x14ac:dyDescent="0.25">
      <c r="A11" s="25" t="s">
        <v>16</v>
      </c>
      <c r="B11" s="26" t="str">
        <f>VLOOKUP(A10,Pretekári!$A$1:$C$249,3,FALSE())</f>
        <v>Jozef</v>
      </c>
      <c r="C11" s="27">
        <v>6</v>
      </c>
      <c r="D11" s="28">
        <f>IF(ISBLANK(C10), 0, IF(C10 &gt; X10, 1, IF(C10 &lt; X10, 0, IF(C10 = X10, 0.5))))</f>
        <v>0</v>
      </c>
      <c r="E11" s="27">
        <v>2</v>
      </c>
      <c r="F11" s="28">
        <f>IF(ISBLANK(E10),0,IF(E10&gt;V10,1,IF(E10&lt;V10,0,IF(E10=V10,0.5,"?"))))</f>
        <v>0</v>
      </c>
      <c r="G11" s="27">
        <v>5</v>
      </c>
      <c r="H11" s="28">
        <f>IF(ISBLANK(G10),0,IF(G10&gt;T10,1,IF(G10&lt;T10,0,IF(G10=T10,0.5,"?"))))</f>
        <v>0</v>
      </c>
      <c r="I11" s="27">
        <v>2</v>
      </c>
      <c r="J11" s="28">
        <f>IF(ISBLANK(I10),0,IF(I10&gt;R10,1,IF(I10&lt;R10,0,IF(I10=R10,0.5,"?"))))</f>
        <v>1</v>
      </c>
      <c r="K11" s="29">
        <f>C11+E11+G11+I11</f>
        <v>15</v>
      </c>
      <c r="L11" s="30">
        <f>J11+H11+F11+D11</f>
        <v>1</v>
      </c>
      <c r="M11" s="31">
        <f>IF(AND(L11=0,P11=0),0,IF(L11&gt;P11,1,IF(L11&lt;P11,0,IF(L11=P11,IF(K10&gt;O10,1,IF(K10&lt;O10,0,IF(K10=O10,0.5)))))))</f>
        <v>0</v>
      </c>
      <c r="N11" s="22"/>
      <c r="O11" s="32">
        <f>IF(AND(L11=0,P11=0),0,IF(P11&gt;L11,1,IF(P11&lt;L11,0,IF(P11=L11,IF(O10&gt;K10,1,IF(O10&lt;K10,0,0.5))))))</f>
        <v>1</v>
      </c>
      <c r="P11" s="30">
        <f>Y11+W11+U11+S11</f>
        <v>3</v>
      </c>
      <c r="Q11" s="33">
        <f>R11+T11+V11+X11</f>
        <v>13</v>
      </c>
      <c r="R11" s="27">
        <v>4</v>
      </c>
      <c r="S11" s="28">
        <f>IF(ISBLANK(R10),0,IF(R10&gt;I10,1,IF(R10&lt;I10,0,IF(R10=I10,0.5,"?"))))</f>
        <v>0</v>
      </c>
      <c r="T11" s="27">
        <v>2</v>
      </c>
      <c r="U11" s="28">
        <f>IF(ISBLANK(T10),0,IF(T10&gt;G10,1,IF(T10&lt;G10,0,IF(T10=G10,0.5,"?"))))</f>
        <v>1</v>
      </c>
      <c r="V11" s="27">
        <v>4</v>
      </c>
      <c r="W11" s="28">
        <f>IF(ISBLANK(V10),0,IF(V10&gt;E10,1,IF(V10&lt;E10,0,IF(E10=V10,0.5,"?"))))</f>
        <v>1</v>
      </c>
      <c r="X11" s="27">
        <v>3</v>
      </c>
      <c r="Y11" s="28">
        <f>IF(ISBLANK(X10),0,IF(X10&gt;C10,1,IF(X10&lt;C10,0,IF(X10=C10,0.5,))))</f>
        <v>1</v>
      </c>
      <c r="Z11" s="34" t="str">
        <f>VLOOKUP(AA10,Pretekári!$A$1:$C$249,3,FALSE())</f>
        <v>Csaba</v>
      </c>
      <c r="AA11" s="35" t="s">
        <v>16</v>
      </c>
    </row>
    <row r="12" spans="1:27" ht="20.25" x14ac:dyDescent="0.25">
      <c r="A12" s="20" t="s">
        <v>346</v>
      </c>
      <c r="B12" s="21" t="str">
        <f>VLOOKUP(A12,Pretekári!$A$1:$C$249,2,FALSE())</f>
        <v>ŠVÁBÍK</v>
      </c>
      <c r="C12" s="130">
        <v>107</v>
      </c>
      <c r="D12" s="130"/>
      <c r="E12" s="131">
        <v>122</v>
      </c>
      <c r="F12" s="131"/>
      <c r="G12" s="131">
        <v>122</v>
      </c>
      <c r="H12" s="131"/>
      <c r="I12" s="133">
        <v>109</v>
      </c>
      <c r="J12" s="133"/>
      <c r="K12" s="134">
        <f>SUM(C12:J12)</f>
        <v>460</v>
      </c>
      <c r="L12" s="134"/>
      <c r="M12" s="134"/>
      <c r="N12" s="22"/>
      <c r="O12" s="129">
        <f>SUM(R12,T12,V12,X12)</f>
        <v>404</v>
      </c>
      <c r="P12" s="129"/>
      <c r="Q12" s="129"/>
      <c r="R12" s="130">
        <v>101</v>
      </c>
      <c r="S12" s="130"/>
      <c r="T12" s="131">
        <v>95</v>
      </c>
      <c r="U12" s="131"/>
      <c r="V12" s="131">
        <v>102</v>
      </c>
      <c r="W12" s="131"/>
      <c r="X12" s="132">
        <v>106</v>
      </c>
      <c r="Y12" s="132"/>
      <c r="Z12" s="23" t="str">
        <f>VLOOKUP(AA12,Pretekári!$A$1:$C$249,2,FALSE())</f>
        <v>LISZKAY</v>
      </c>
      <c r="AA12" s="24" t="s">
        <v>408</v>
      </c>
    </row>
    <row r="13" spans="1:27" ht="20.25" x14ac:dyDescent="0.25">
      <c r="A13" s="25" t="s">
        <v>17</v>
      </c>
      <c r="B13" s="26" t="str">
        <f>VLOOKUP(A12,Pretekári!$A$1:$C$249,3,FALSE())</f>
        <v>Vladimír</v>
      </c>
      <c r="C13" s="27">
        <v>6</v>
      </c>
      <c r="D13" s="28">
        <f>IF(ISBLANK(C12), 0, IF(C12 &gt; X12, 1, IF(C12 &lt; X12, 0, IF(C12 = X12, 0.5))))</f>
        <v>1</v>
      </c>
      <c r="E13" s="27">
        <v>2</v>
      </c>
      <c r="F13" s="28">
        <f>IF(ISBLANK(E12),0,IF(E12&gt;V12,1,IF(E12&lt;V12,0,IF(E12=V12,0.5,"?"))))</f>
        <v>1</v>
      </c>
      <c r="G13" s="27">
        <v>0</v>
      </c>
      <c r="H13" s="28">
        <f>IF(ISBLANK(G12),0,IF(G12&gt;T12,1,IF(G12&lt;T12,0,IF(G12=T12,0.5,"?"))))</f>
        <v>1</v>
      </c>
      <c r="I13" s="27">
        <v>3</v>
      </c>
      <c r="J13" s="28">
        <f>IF(ISBLANK(I12),0,IF(I12&gt;R12,1,IF(I12&lt;R12,0,IF(I12=R12,0.5,"?"))))</f>
        <v>1</v>
      </c>
      <c r="K13" s="29">
        <f>C13+E13+G13+I13</f>
        <v>11</v>
      </c>
      <c r="L13" s="30">
        <f>J13+H13+F13+D13</f>
        <v>4</v>
      </c>
      <c r="M13" s="31">
        <f>IF(AND(L13=0,P13=0),0,IF(L13&gt;P13,1,IF(L13&lt;P13,0,IF(L13=P13,IF(K12&gt;O12,1,IF(K12&lt;O12,0,IF(K12=O12,0.5)))))))</f>
        <v>1</v>
      </c>
      <c r="N13" s="22"/>
      <c r="O13" s="32">
        <f>IF(AND(L13=0,P13=0),0,IF(P13&gt;L13,1,IF(P13&lt;L13,0,IF(P13=L13,IF(O12&gt;K12,1,IF(O12&lt;K12,0,0.5))))))</f>
        <v>0</v>
      </c>
      <c r="P13" s="30">
        <f>Y13+W13+U13+S13</f>
        <v>0</v>
      </c>
      <c r="Q13" s="33">
        <f>R13+T13+V13+X13</f>
        <v>31</v>
      </c>
      <c r="R13" s="27">
        <v>5</v>
      </c>
      <c r="S13" s="28">
        <f>IF(ISBLANK(R12),0,IF(R12&gt;I12,1,IF(R12&lt;I12,0,IF(R12=I12,0.5,"?"))))</f>
        <v>0</v>
      </c>
      <c r="T13" s="27">
        <v>7</v>
      </c>
      <c r="U13" s="28">
        <f>IF(ISBLANK(T12),0,IF(T12&gt;G12,1,IF(T12&lt;G12,0,IF(T12=G12,0.5,"?"))))</f>
        <v>0</v>
      </c>
      <c r="V13" s="27">
        <v>11</v>
      </c>
      <c r="W13" s="28">
        <f>IF(ISBLANK(V12),0,IF(V12&gt;E12,1,IF(V12&lt;E12,0,IF(E12=V12,0.5,"?"))))</f>
        <v>0</v>
      </c>
      <c r="X13" s="27">
        <v>8</v>
      </c>
      <c r="Y13" s="28">
        <f>IF(ISBLANK(X12),0,IF(X12&gt;C12,1,IF(X12&lt;C12,0,IF(X12=C12,0.5,))))</f>
        <v>0</v>
      </c>
      <c r="Z13" s="34" t="str">
        <f>VLOOKUP(AA12,Pretekári!$A$1:$C$249,3,FALSE())</f>
        <v>Béla</v>
      </c>
      <c r="AA13" s="35" t="s">
        <v>17</v>
      </c>
    </row>
    <row r="14" spans="1:27" ht="20.25" x14ac:dyDescent="0.25">
      <c r="A14" s="20" t="s">
        <v>381</v>
      </c>
      <c r="B14" s="21" t="str">
        <f>VLOOKUP(A14,Pretekári!$A$1:$C$249,2,FALSE())</f>
        <v>DZIBELA</v>
      </c>
      <c r="C14" s="130">
        <v>119</v>
      </c>
      <c r="D14" s="130"/>
      <c r="E14" s="131">
        <v>107</v>
      </c>
      <c r="F14" s="131"/>
      <c r="G14" s="131">
        <v>116</v>
      </c>
      <c r="H14" s="131"/>
      <c r="I14" s="133">
        <v>118</v>
      </c>
      <c r="J14" s="133"/>
      <c r="K14" s="134">
        <f>SUM(C14:J14)</f>
        <v>460</v>
      </c>
      <c r="L14" s="134"/>
      <c r="M14" s="134"/>
      <c r="N14" s="22"/>
      <c r="O14" s="129">
        <f>SUM(R14,T14,V14,X14)</f>
        <v>385</v>
      </c>
      <c r="P14" s="129"/>
      <c r="Q14" s="129"/>
      <c r="R14" s="130">
        <v>105</v>
      </c>
      <c r="S14" s="130"/>
      <c r="T14" s="131">
        <v>104</v>
      </c>
      <c r="U14" s="131"/>
      <c r="V14" s="131">
        <v>88</v>
      </c>
      <c r="W14" s="131"/>
      <c r="X14" s="132">
        <v>88</v>
      </c>
      <c r="Y14" s="132"/>
      <c r="Z14" s="23" t="str">
        <f>VLOOKUP(AA14,Pretekári!$A$1:$C$249,2,FALSE())</f>
        <v>PUTZ</v>
      </c>
      <c r="AA14" s="24" t="s">
        <v>617</v>
      </c>
    </row>
    <row r="15" spans="1:27" ht="20.25" x14ac:dyDescent="0.25">
      <c r="A15" s="25" t="s">
        <v>18</v>
      </c>
      <c r="B15" s="26" t="str">
        <f>VLOOKUP(A14,Pretekári!$A$1:$C$249,3,FALSE())</f>
        <v>Jozef</v>
      </c>
      <c r="C15" s="27">
        <v>3</v>
      </c>
      <c r="D15" s="28">
        <f>IF(ISBLANK(C14), 0, IF(C14 &gt; X14, 1, IF(C14 &lt; X14, 0, IF(C14 = X14, 0.5))))</f>
        <v>1</v>
      </c>
      <c r="E15" s="27">
        <v>4</v>
      </c>
      <c r="F15" s="28">
        <f>IF(ISBLANK(E14),0,IF(E14&gt;V14,1,IF(E14&lt;V14,0,IF(E14=V14,0.5,"?"))))</f>
        <v>1</v>
      </c>
      <c r="G15" s="27">
        <v>5</v>
      </c>
      <c r="H15" s="28">
        <f>IF(ISBLANK(G14),0,IF(G14&gt;T14,1,IF(G14&lt;T14,0,IF(G14=T14,0.5,"?"))))</f>
        <v>1</v>
      </c>
      <c r="I15" s="27">
        <v>1</v>
      </c>
      <c r="J15" s="28">
        <f>IF(ISBLANK(I14),0,IF(I14&gt;R14,1,IF(I14&lt;R14,0,IF(I14=R14,0.5,"?"))))</f>
        <v>1</v>
      </c>
      <c r="K15" s="29">
        <f>C15+E15+G15+I15</f>
        <v>13</v>
      </c>
      <c r="L15" s="30">
        <f>J15+H15+F15+D15</f>
        <v>4</v>
      </c>
      <c r="M15" s="31">
        <f>IF(AND(L15=0,P15=0),0,IF(L15&gt;P15,1,IF(L15&lt;P15,0,IF(L15=P15,IF(K14&gt;O14,1,IF(K14&lt;O14,0,IF(K14=O14,0.5)))))))</f>
        <v>1</v>
      </c>
      <c r="N15" s="22"/>
      <c r="O15" s="32">
        <f>IF(AND(L15=0,P15=0),0,IF(P15&gt;L15,1,IF(P15&lt;L15,0,IF(P15=L15,IF(O14&gt;K14,1,IF(O14&lt;K14,0,0.5))))))</f>
        <v>0</v>
      </c>
      <c r="P15" s="30">
        <f>Y15+W15+U15+S15</f>
        <v>0</v>
      </c>
      <c r="Q15" s="33">
        <f>R15+T15+V15+X15</f>
        <v>23</v>
      </c>
      <c r="R15" s="27">
        <v>1</v>
      </c>
      <c r="S15" s="28">
        <f>IF(ISBLANK(R14),0,IF(R14&gt;I14,1,IF(R14&lt;I14,0,IF(R14=I14,0.5,"?"))))</f>
        <v>0</v>
      </c>
      <c r="T15" s="27">
        <v>6</v>
      </c>
      <c r="U15" s="28">
        <f>IF(ISBLANK(T14),0,IF(T14&gt;G14,1,IF(T14&lt;G14,0,IF(T14=G14,0.5,"?"))))</f>
        <v>0</v>
      </c>
      <c r="V15" s="27">
        <v>11</v>
      </c>
      <c r="W15" s="28">
        <f>IF(ISBLANK(V14),0,IF(V14&gt;E14,1,IF(V14&lt;E14,0,IF(E14=V14,0.5,"?"))))</f>
        <v>0</v>
      </c>
      <c r="X15" s="27">
        <v>5</v>
      </c>
      <c r="Y15" s="28">
        <f>IF(ISBLANK(X14),0,IF(X14&gt;C14,1,IF(X14&lt;C14,0,IF(X14=C14,0.5,))))</f>
        <v>0</v>
      </c>
      <c r="Z15" s="34" t="str">
        <f>VLOOKUP(AA14,Pretekári!$A$1:$C$249,3,FALSE())</f>
        <v>Marek</v>
      </c>
      <c r="AA15" s="35" t="s">
        <v>18</v>
      </c>
    </row>
    <row r="16" spans="1:27" ht="20.25" x14ac:dyDescent="0.25">
      <c r="A16" s="20" t="s">
        <v>386</v>
      </c>
      <c r="B16" s="21" t="str">
        <f>VLOOKUP(A16,Pretekári!$A$1:$C$249,2,FALSE())</f>
        <v>SZIKHART</v>
      </c>
      <c r="C16" s="130">
        <v>138</v>
      </c>
      <c r="D16" s="130"/>
      <c r="E16" s="131">
        <v>109</v>
      </c>
      <c r="F16" s="131"/>
      <c r="G16" s="131">
        <v>116</v>
      </c>
      <c r="H16" s="131"/>
      <c r="I16" s="133">
        <v>121</v>
      </c>
      <c r="J16" s="133"/>
      <c r="K16" s="134">
        <f>SUM(C16:J16)</f>
        <v>484</v>
      </c>
      <c r="L16" s="134"/>
      <c r="M16" s="134"/>
      <c r="N16" s="22"/>
      <c r="O16" s="129">
        <f>SUM(R16,T16,V16,X16)</f>
        <v>496</v>
      </c>
      <c r="P16" s="129"/>
      <c r="Q16" s="129"/>
      <c r="R16" s="130">
        <v>131</v>
      </c>
      <c r="S16" s="130"/>
      <c r="T16" s="131">
        <v>127</v>
      </c>
      <c r="U16" s="131"/>
      <c r="V16" s="131">
        <v>132</v>
      </c>
      <c r="W16" s="131"/>
      <c r="X16" s="132">
        <v>106</v>
      </c>
      <c r="Y16" s="132"/>
      <c r="Z16" s="23" t="str">
        <f>VLOOKUP(AA16,Pretekári!$A$1:$C$249,2,FALSE())</f>
        <v>TRUBIROHA</v>
      </c>
      <c r="AA16" s="24" t="s">
        <v>595</v>
      </c>
    </row>
    <row r="17" spans="1:27" ht="20.25" x14ac:dyDescent="0.25">
      <c r="A17" s="25" t="s">
        <v>19</v>
      </c>
      <c r="B17" s="26" t="str">
        <f>VLOOKUP(A16,Pretekári!$A$1:$C$249,3,FALSE())</f>
        <v>Branislav</v>
      </c>
      <c r="C17" s="27">
        <v>2</v>
      </c>
      <c r="D17" s="28">
        <f>IF(ISBLANK(C16), 0, IF(C16 &gt; X16, 1, IF(C16 &lt; X16, 0, IF(C16 = X16, 0.5))))</f>
        <v>1</v>
      </c>
      <c r="E17" s="27">
        <v>4</v>
      </c>
      <c r="F17" s="28">
        <f>IF(ISBLANK(E16),0,IF(E16&gt;V16,1,IF(E16&lt;V16,0,IF(E16=V16,0.5,"?"))))</f>
        <v>0</v>
      </c>
      <c r="G17" s="27">
        <v>5</v>
      </c>
      <c r="H17" s="28">
        <f>IF(ISBLANK(G16),0,IF(G16&gt;T16,1,IF(G16&lt;T16,0,IF(G16=T16,0.5,"?"))))</f>
        <v>0</v>
      </c>
      <c r="I17" s="27">
        <v>5</v>
      </c>
      <c r="J17" s="28">
        <f>IF(ISBLANK(I16),0,IF(I16&gt;R16,1,IF(I16&lt;R16,0,IF(I16=R16,0.5,"?"))))</f>
        <v>0</v>
      </c>
      <c r="K17" s="29">
        <f>C17+E17+G17+I17</f>
        <v>16</v>
      </c>
      <c r="L17" s="30">
        <f>J17+H17+F17+D17</f>
        <v>1</v>
      </c>
      <c r="M17" s="31">
        <f>IF(AND(L17=0,P17=0),0,IF(L17&gt;P17,1,IF(L17&lt;P17,0,IF(L17=P17,IF(K16&gt;O16,1,IF(K16&lt;O16,0,IF(K16=O16,0.5)))))))</f>
        <v>0</v>
      </c>
      <c r="N17" s="22"/>
      <c r="O17" s="32">
        <f>IF(AND(L17=0,P17=0),0,IF(P17&gt;L17,1,IF(P17&lt;L17,0,IF(P17=L17,IF(O16&gt;K16,1,IF(O16&lt;K16,0,0.5))))))</f>
        <v>1</v>
      </c>
      <c r="P17" s="30">
        <f>Y17+W17+U17+S17</f>
        <v>3</v>
      </c>
      <c r="Q17" s="33">
        <f>R17+T17+V17+X17</f>
        <v>8</v>
      </c>
      <c r="R17" s="27">
        <v>2</v>
      </c>
      <c r="S17" s="28">
        <f>IF(ISBLANK(R16),0,IF(R16&gt;I16,1,IF(R16&lt;I16,0,IF(R16=I16,0.5,"?"))))</f>
        <v>1</v>
      </c>
      <c r="T17" s="27">
        <v>1</v>
      </c>
      <c r="U17" s="28">
        <f>IF(ISBLANK(T16),0,IF(T16&gt;G16,1,IF(T16&lt;G16,0,IF(T16=G16,0.5,"?"))))</f>
        <v>1</v>
      </c>
      <c r="V17" s="27">
        <v>3</v>
      </c>
      <c r="W17" s="28">
        <f>IF(ISBLANK(V16),0,IF(V16&gt;E16,1,IF(V16&lt;E16,0,IF(E16=V16,0.5,"?"))))</f>
        <v>1</v>
      </c>
      <c r="X17" s="27">
        <v>2</v>
      </c>
      <c r="Y17" s="28">
        <f>IF(ISBLANK(X16),0,IF(X16&gt;C16,1,IF(X16&lt;C16,0,IF(X16=C16,0.5,))))</f>
        <v>0</v>
      </c>
      <c r="Z17" s="34" t="str">
        <f>VLOOKUP(AA16,Pretekári!$A$1:$C$249,3,FALSE())</f>
        <v>Peter</v>
      </c>
      <c r="AA17" s="35" t="s">
        <v>19</v>
      </c>
    </row>
    <row r="18" spans="1:27" ht="20.25" x14ac:dyDescent="0.25">
      <c r="A18" s="20" t="s">
        <v>332</v>
      </c>
      <c r="B18" s="21" t="str">
        <f>VLOOKUP(A18,Pretekári!$A$1:$C$249,2,FALSE())</f>
        <v>BÚRIKOVÁ</v>
      </c>
      <c r="C18" s="130">
        <v>139</v>
      </c>
      <c r="D18" s="130"/>
      <c r="E18" s="131">
        <v>123</v>
      </c>
      <c r="F18" s="131"/>
      <c r="G18" s="131">
        <v>134</v>
      </c>
      <c r="H18" s="131"/>
      <c r="I18" s="133">
        <v>134</v>
      </c>
      <c r="J18" s="133"/>
      <c r="K18" s="134">
        <f>SUM(C18:J18)</f>
        <v>530</v>
      </c>
      <c r="L18" s="134"/>
      <c r="M18" s="134"/>
      <c r="N18" s="22"/>
      <c r="O18" s="129">
        <f>SUM(R18,T18,V18,X18)</f>
        <v>493</v>
      </c>
      <c r="P18" s="129"/>
      <c r="Q18" s="129"/>
      <c r="R18" s="130">
        <v>126</v>
      </c>
      <c r="S18" s="130"/>
      <c r="T18" s="131">
        <v>116</v>
      </c>
      <c r="U18" s="131"/>
      <c r="V18" s="131">
        <v>126</v>
      </c>
      <c r="W18" s="131"/>
      <c r="X18" s="132">
        <v>125</v>
      </c>
      <c r="Y18" s="132"/>
      <c r="Z18" s="23" t="str">
        <f>VLOOKUP(AA18,Pretekári!$A$1:$C$249,2,FALSE())</f>
        <v>REBRO</v>
      </c>
      <c r="AA18" s="24" t="s">
        <v>591</v>
      </c>
    </row>
    <row r="19" spans="1:27" ht="20.25" x14ac:dyDescent="0.25">
      <c r="A19" s="25" t="s">
        <v>20</v>
      </c>
      <c r="B19" s="26" t="str">
        <f>VLOOKUP(A18,Pretekári!$A$1:$C$249,3,FALSE())</f>
        <v>Andrea</v>
      </c>
      <c r="C19" s="27">
        <v>2</v>
      </c>
      <c r="D19" s="28">
        <f>IF(ISBLANK(C18), 0, IF(C18 &gt; X18, 1, IF(C18 &lt; X18, 0, IF(C18 = X18, 0.5))))</f>
        <v>1</v>
      </c>
      <c r="E19" s="27">
        <v>4</v>
      </c>
      <c r="F19" s="28">
        <f>IF(ISBLANK(E18),0,IF(E18&gt;V18,1,IF(E18&lt;V18,0,IF(E18=V18,0.5,"?"))))</f>
        <v>0</v>
      </c>
      <c r="G19" s="27">
        <v>1</v>
      </c>
      <c r="H19" s="28">
        <f>IF(ISBLANK(G18),0,IF(G18&gt;T18,1,IF(G18&lt;T18,0,IF(G18=T18,0.5,"?"))))</f>
        <v>1</v>
      </c>
      <c r="I19" s="27">
        <v>2</v>
      </c>
      <c r="J19" s="28">
        <f>IF(ISBLANK(I18),0,IF(I18&gt;R18,1,IF(I18&lt;R18,0,IF(I18=R18,0.5,"?"))))</f>
        <v>1</v>
      </c>
      <c r="K19" s="29">
        <f>C19+E19+G19+I19</f>
        <v>9</v>
      </c>
      <c r="L19" s="30">
        <f>J19+H19+F19+D19</f>
        <v>3</v>
      </c>
      <c r="M19" s="31">
        <f>IF(AND(L19=0,P19=0),0,IF(L19&gt;P19,1,IF(L19&lt;P19,0,IF(L19=P19,IF(K18&gt;O18,1,IF(K18&lt;O18,0,IF(K18=O18,0.5)))))))</f>
        <v>1</v>
      </c>
      <c r="N19" s="22"/>
      <c r="O19" s="32">
        <f>IF(AND(L19=0,P19=0),0,IF(P19&gt;L19,1,IF(P19&lt;L19,0,IF(P19=L19,IF(O18&gt;K18,1,IF(O18&lt;K18,0,0.5))))))</f>
        <v>0</v>
      </c>
      <c r="P19" s="30">
        <f>Y19+W19+U19+S19</f>
        <v>1</v>
      </c>
      <c r="Q19" s="33">
        <f>R19+T19+V19+X19</f>
        <v>14</v>
      </c>
      <c r="R19" s="27">
        <v>4</v>
      </c>
      <c r="S19" s="28">
        <f>IF(ISBLANK(R18),0,IF(R18&gt;I18,1,IF(R18&lt;I18,0,IF(R18=I18,0.5,"?"))))</f>
        <v>0</v>
      </c>
      <c r="T19" s="27">
        <v>5</v>
      </c>
      <c r="U19" s="28">
        <f>IF(ISBLANK(T18),0,IF(T18&gt;G18,1,IF(T18&lt;G18,0,IF(T18=G18,0.5,"?"))))</f>
        <v>0</v>
      </c>
      <c r="V19" s="27">
        <v>2</v>
      </c>
      <c r="W19" s="28">
        <f>IF(ISBLANK(V18),0,IF(V18&gt;E18,1,IF(V18&lt;E18,0,IF(E18=V18,0.5,"?"))))</f>
        <v>1</v>
      </c>
      <c r="X19" s="27">
        <v>3</v>
      </c>
      <c r="Y19" s="28">
        <f>IF(ISBLANK(X18),0,IF(X18&gt;C18,1,IF(X18&lt;C18,0,IF(X18=C18,0.5,))))</f>
        <v>0</v>
      </c>
      <c r="Z19" s="34" t="str">
        <f>VLOOKUP(AA18,Pretekári!$A$1:$C$249,3,FALSE())</f>
        <v>Vladimír</v>
      </c>
      <c r="AA19" s="35" t="s">
        <v>20</v>
      </c>
    </row>
    <row r="20" spans="1:27" ht="20.25" x14ac:dyDescent="0.25">
      <c r="A20" s="20" t="s">
        <v>328</v>
      </c>
      <c r="B20" s="21" t="str">
        <f>VLOOKUP(A20,Pretekári!$A$1:$C$249,2,FALSE())</f>
        <v>BABINSKÝ</v>
      </c>
      <c r="C20" s="130">
        <v>124</v>
      </c>
      <c r="D20" s="130"/>
      <c r="E20" s="131">
        <v>110</v>
      </c>
      <c r="F20" s="131"/>
      <c r="G20" s="131">
        <v>123</v>
      </c>
      <c r="H20" s="131"/>
      <c r="I20" s="133">
        <v>132</v>
      </c>
      <c r="J20" s="133"/>
      <c r="K20" s="134">
        <f>SUM(C20:J20)</f>
        <v>489</v>
      </c>
      <c r="L20" s="134"/>
      <c r="M20" s="134"/>
      <c r="N20" s="22"/>
      <c r="O20" s="129">
        <f>SUM(R20,T20,V20,X20)</f>
        <v>444</v>
      </c>
      <c r="P20" s="129"/>
      <c r="Q20" s="129"/>
      <c r="R20" s="130">
        <v>123</v>
      </c>
      <c r="S20" s="130"/>
      <c r="T20" s="131">
        <v>119</v>
      </c>
      <c r="U20" s="131"/>
      <c r="V20" s="131">
        <v>101</v>
      </c>
      <c r="W20" s="131"/>
      <c r="X20" s="132">
        <v>101</v>
      </c>
      <c r="Y20" s="132"/>
      <c r="Z20" s="23" t="str">
        <f>VLOOKUP(AA20,Pretekári!$A$1:$C$249,2,FALSE())</f>
        <v>KVETAN</v>
      </c>
      <c r="AA20" s="24" t="s">
        <v>402</v>
      </c>
    </row>
    <row r="21" spans="1:27" ht="20.25" x14ac:dyDescent="0.25">
      <c r="A21" s="25" t="s">
        <v>21</v>
      </c>
      <c r="B21" s="26" t="str">
        <f>VLOOKUP(A20,Pretekári!$A$1:$C$249,3,FALSE())</f>
        <v>Dušan</v>
      </c>
      <c r="C21" s="27">
        <v>1</v>
      </c>
      <c r="D21" s="28">
        <f>IF(ISBLANK(C20), 0, IF(C20 &gt; X20, 1, IF(C20 &lt; X20, 0, IF(C20 = X20, 0.5))))</f>
        <v>1</v>
      </c>
      <c r="E21" s="27">
        <v>2</v>
      </c>
      <c r="F21" s="28">
        <f>IF(ISBLANK(E20),0,IF(E20&gt;V20,1,IF(E20&lt;V20,0,IF(E20=V20,0.5,"?"))))</f>
        <v>1</v>
      </c>
      <c r="G21" s="27">
        <v>2</v>
      </c>
      <c r="H21" s="28">
        <f>IF(ISBLANK(G20),0,IF(G20&gt;T20,1,IF(G20&lt;T20,0,IF(G20=T20,0.5,"?"))))</f>
        <v>1</v>
      </c>
      <c r="I21" s="27">
        <v>1</v>
      </c>
      <c r="J21" s="28">
        <f>IF(ISBLANK(I20),0,IF(I20&gt;R20,1,IF(I20&lt;R20,0,IF(I20=R20,0.5,"?"))))</f>
        <v>1</v>
      </c>
      <c r="K21" s="29">
        <f>C21+E21+G21+I21</f>
        <v>6</v>
      </c>
      <c r="L21" s="30">
        <f>J21+H21+F21+D21</f>
        <v>4</v>
      </c>
      <c r="M21" s="31">
        <f>IF(AND(L21=0,P21=0),0,IF(L21&gt;P21,1,IF(L21&lt;P21,0,IF(L21=P21,IF(K20&gt;O20,1,IF(K20&lt;O20,0,IF(K20=O20,0.5)))))))</f>
        <v>1</v>
      </c>
      <c r="N21" s="22"/>
      <c r="O21" s="32">
        <f>IF(AND(L21=0,P21=0),0,IF(P21&gt;L21,1,IF(P21&lt;L21,0,IF(P21=L21,IF(O20&gt;K20,1,IF(O20&lt;K20,0,0.5))))))</f>
        <v>0</v>
      </c>
      <c r="P21" s="30">
        <f>Y21+W21+U21+S21</f>
        <v>0</v>
      </c>
      <c r="Q21" s="33">
        <f>R21+T21+V21+X21</f>
        <v>19</v>
      </c>
      <c r="R21" s="27">
        <v>7</v>
      </c>
      <c r="S21" s="28">
        <f>IF(ISBLANK(R20),0,IF(R20&gt;I20,1,IF(R20&lt;I20,0,IF(R20=I20,0.5,"?"))))</f>
        <v>0</v>
      </c>
      <c r="T21" s="27">
        <v>4</v>
      </c>
      <c r="U21" s="28">
        <f>IF(ISBLANK(T20),0,IF(T20&gt;G20,1,IF(T20&lt;G20,0,IF(T20=G20,0.5,"?"))))</f>
        <v>0</v>
      </c>
      <c r="V21" s="27">
        <v>3</v>
      </c>
      <c r="W21" s="28">
        <f>IF(ISBLANK(V20),0,IF(V20&gt;E20,1,IF(V20&lt;E20,0,IF(E20=V20,0.5,"?"))))</f>
        <v>0</v>
      </c>
      <c r="X21" s="27">
        <v>5</v>
      </c>
      <c r="Y21" s="28">
        <f>IF(ISBLANK(X20),0,IF(X20&gt;C20,1,IF(X20&lt;C20,0,IF(X20=C20,0.5,))))</f>
        <v>0</v>
      </c>
      <c r="Z21" s="34" t="str">
        <f>VLOOKUP(AA20,Pretekári!$A$1:$C$249,3,FALSE())</f>
        <v>Ján</v>
      </c>
      <c r="AA21" s="35" t="s">
        <v>21</v>
      </c>
    </row>
    <row r="22" spans="1:27" ht="24" customHeight="1" x14ac:dyDescent="0.3">
      <c r="A22" s="7"/>
      <c r="B22" s="5"/>
      <c r="C22" s="122" t="s">
        <v>22</v>
      </c>
      <c r="D22" s="122"/>
      <c r="E22" s="122"/>
      <c r="F22" s="122"/>
      <c r="G22" s="122"/>
      <c r="H22" s="122"/>
      <c r="I22" s="122"/>
      <c r="J22" s="122"/>
      <c r="K22" s="37">
        <f>K11+K13+K15+K17+K19+K21</f>
        <v>70</v>
      </c>
      <c r="L22" s="127">
        <f>K20+K18+K16+K14+K12+K10</f>
        <v>2852</v>
      </c>
      <c r="M22" s="127"/>
      <c r="N22" s="38" t="s">
        <v>23</v>
      </c>
      <c r="O22" s="127">
        <f>O10+O12+O14+O16+O18+O20</f>
        <v>2708</v>
      </c>
      <c r="P22" s="127"/>
      <c r="Q22" s="37">
        <f>Q11+Q13+Q15+Q17+Q19+Q21</f>
        <v>108</v>
      </c>
      <c r="R22" s="16"/>
      <c r="S22" s="16"/>
      <c r="T22" s="16"/>
      <c r="U22" s="16"/>
      <c r="V22" s="16"/>
      <c r="W22" s="16"/>
      <c r="X22" s="16"/>
      <c r="Y22" s="16"/>
      <c r="Z22" s="5"/>
      <c r="AA22" s="7"/>
    </row>
    <row r="23" spans="1:27" ht="18" customHeight="1" x14ac:dyDescent="0.3">
      <c r="A23" s="7"/>
      <c r="B23" s="5"/>
      <c r="C23" s="122" t="s">
        <v>24</v>
      </c>
      <c r="D23" s="122"/>
      <c r="E23" s="122"/>
      <c r="F23" s="122"/>
      <c r="G23" s="122"/>
      <c r="H23" s="122"/>
      <c r="I23" s="122"/>
      <c r="J23" s="122"/>
      <c r="K23" s="36"/>
      <c r="L23" s="39" t="str">
        <f>IF(L22&lt;O22, "-", IF(L22&gt;O22, "+", ""))</f>
        <v>+</v>
      </c>
      <c r="M23" s="128">
        <f>ABS(L22-O22)</f>
        <v>144</v>
      </c>
      <c r="N23" s="128"/>
      <c r="O23" s="128"/>
      <c r="P23" s="40" t="str">
        <f>IF(L22&gt;O22, "-", IF(L22&lt;O22, "+", ""))</f>
        <v>-</v>
      </c>
      <c r="Q23" s="40"/>
      <c r="R23" s="22"/>
      <c r="S23" s="22"/>
      <c r="T23" s="22"/>
      <c r="U23" s="22"/>
      <c r="V23" s="22"/>
      <c r="W23" s="22"/>
      <c r="X23" s="22"/>
      <c r="Y23" s="22"/>
      <c r="Z23" s="5"/>
      <c r="AA23" s="7"/>
    </row>
    <row r="24" spans="1:27" ht="15.75" hidden="1" x14ac:dyDescent="0.25">
      <c r="A24" s="15"/>
      <c r="B24" s="16"/>
      <c r="C24" s="122" t="s">
        <v>25</v>
      </c>
      <c r="D24" s="122"/>
      <c r="E24" s="122"/>
      <c r="F24" s="122"/>
      <c r="G24" s="122"/>
      <c r="H24" s="122"/>
      <c r="I24" s="122"/>
      <c r="J24" s="122"/>
      <c r="K24" s="36"/>
      <c r="L24" s="124">
        <f>IF(AND(L22=0, O22=0), 0, IF(L22 &gt; O22, 2, IF(L22 &lt; O22, 0, 1)))</f>
        <v>2</v>
      </c>
      <c r="M24" s="124"/>
      <c r="N24" s="1" t="s">
        <v>23</v>
      </c>
      <c r="O24" s="124">
        <f>IF(AND(L22=0,O22=0),0,IF(L22&lt;O22,2,IF(L22&gt;O22,0,1)))</f>
        <v>0</v>
      </c>
      <c r="P24" s="124"/>
      <c r="Q24" s="41"/>
      <c r="R24" s="5"/>
      <c r="S24" s="5"/>
      <c r="T24" s="5"/>
      <c r="U24" s="5"/>
      <c r="V24" s="5"/>
      <c r="W24" s="5"/>
      <c r="X24" s="5"/>
      <c r="Y24" s="5"/>
      <c r="Z24" s="121"/>
      <c r="AA24" s="121"/>
    </row>
    <row r="25" spans="1:27" ht="20.25" customHeight="1" x14ac:dyDescent="0.3">
      <c r="A25" s="15"/>
      <c r="B25" s="16"/>
      <c r="C25" s="125" t="s">
        <v>26</v>
      </c>
      <c r="D25" s="125"/>
      <c r="E25" s="125"/>
      <c r="F25" s="125"/>
      <c r="G25" s="125"/>
      <c r="H25" s="125"/>
      <c r="I25" s="125"/>
      <c r="J25" s="125"/>
      <c r="K25" s="43"/>
      <c r="L25" s="126">
        <f>SUM(M11,M13,M15,M17,M19,M21,L24)</f>
        <v>6</v>
      </c>
      <c r="M25" s="126"/>
      <c r="N25" s="44" t="s">
        <v>23</v>
      </c>
      <c r="O25" s="126">
        <f>SUM(O11,O13,O15,O17,O19,O21,O24)</f>
        <v>2</v>
      </c>
      <c r="P25" s="126"/>
      <c r="Q25" s="44"/>
      <c r="R25" s="5"/>
      <c r="S25" s="5"/>
      <c r="T25" s="5"/>
      <c r="U25" s="5"/>
      <c r="V25" s="5"/>
      <c r="W25" s="5"/>
      <c r="X25" s="5"/>
      <c r="Y25" s="5"/>
      <c r="Z25" s="42"/>
      <c r="AA25" s="42"/>
    </row>
    <row r="26" spans="1:27" ht="6" customHeight="1" x14ac:dyDescent="0.25">
      <c r="A26" s="120"/>
      <c r="B26" s="120"/>
      <c r="C26" s="45"/>
      <c r="D26" s="45"/>
      <c r="E26" s="45"/>
      <c r="F26" s="45"/>
      <c r="G26" s="121"/>
      <c r="H26" s="121"/>
      <c r="I26" s="121"/>
      <c r="J26" s="121"/>
      <c r="K26" s="42"/>
      <c r="L26" s="42"/>
      <c r="M26" s="1"/>
      <c r="N26" s="16"/>
      <c r="O26" s="1"/>
      <c r="P26" s="1"/>
      <c r="Q26" s="1"/>
      <c r="R26" s="122"/>
      <c r="S26" s="122"/>
      <c r="T26" s="122"/>
      <c r="U26" s="122"/>
      <c r="V26" s="5"/>
      <c r="W26" s="5"/>
      <c r="X26" s="5"/>
      <c r="Y26" s="5"/>
      <c r="Z26" s="120"/>
      <c r="AA26" s="120"/>
    </row>
    <row r="27" spans="1:27" ht="15" customHeight="1" x14ac:dyDescent="0.3">
      <c r="A27" s="15"/>
      <c r="B27" s="16"/>
      <c r="C27" s="16"/>
      <c r="D27" s="16"/>
      <c r="E27" s="16"/>
      <c r="F27" s="123" t="str">
        <f>IF(L25 + O25 &lt;&gt; 8, "", IF(L25 &gt; O25, "Víťazí družstvo " &amp; C7, IF(L25 &lt; O25, "Víťazí družstvo " &amp; O7, "Remíza")))</f>
        <v>Víťazí družstvo Slovan</v>
      </c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46"/>
      <c r="W27" s="46"/>
      <c r="X27" s="46"/>
      <c r="Y27" s="46"/>
      <c r="Z27" s="42"/>
      <c r="AA27" s="15"/>
    </row>
    <row r="28" spans="1:27" ht="15.75" x14ac:dyDescent="0.25">
      <c r="A28" s="47"/>
      <c r="B28" s="48"/>
      <c r="C28" s="48"/>
      <c r="D28" s="48"/>
      <c r="E28" s="48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49"/>
      <c r="W28" s="49"/>
      <c r="X28" s="49"/>
      <c r="Y28" s="49"/>
      <c r="Z28" s="50"/>
      <c r="AA28" s="47"/>
    </row>
    <row r="29" spans="1:27" ht="15" customHeight="1" x14ac:dyDescent="0.25">
      <c r="A29" s="15" t="s">
        <v>27</v>
      </c>
      <c r="B29" s="51"/>
      <c r="C29" s="51"/>
      <c r="D29" s="51"/>
      <c r="E29" s="51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17" t="s">
        <v>28</v>
      </c>
      <c r="Z29" s="117"/>
      <c r="AA29" s="15"/>
    </row>
    <row r="30" spans="1:27" ht="3.75" customHeight="1" x14ac:dyDescent="0.25">
      <c r="A30" s="15"/>
      <c r="B30" s="5"/>
      <c r="C30" s="5"/>
      <c r="D30" s="5"/>
      <c r="E30" s="5"/>
      <c r="F30" s="5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5"/>
    </row>
    <row r="31" spans="1:27" ht="18" customHeight="1" x14ac:dyDescent="0.25">
      <c r="A31" s="118" t="s">
        <v>29</v>
      </c>
      <c r="B31" s="118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52"/>
    </row>
    <row r="32" spans="1:27" ht="18" customHeight="1" x14ac:dyDescent="0.2">
      <c r="A32" s="7"/>
      <c r="B32" s="5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52"/>
    </row>
    <row r="33" spans="1:27" ht="18" customHeight="1" x14ac:dyDescent="0.2">
      <c r="A33" s="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7"/>
    </row>
    <row r="34" spans="1:27" ht="18" customHeight="1" x14ac:dyDescent="0.2">
      <c r="A34" s="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7"/>
    </row>
    <row r="35" spans="1:27" ht="18" customHeight="1" x14ac:dyDescent="0.2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7"/>
    </row>
    <row r="36" spans="1:27" ht="18" customHeight="1" x14ac:dyDescent="0.2">
      <c r="A36" s="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7"/>
    </row>
    <row r="37" spans="1:27" ht="18" customHeight="1" x14ac:dyDescent="0.2">
      <c r="A37" s="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7"/>
    </row>
    <row r="38" spans="1:27" ht="18" customHeight="1" x14ac:dyDescent="0.2">
      <c r="A38" s="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7"/>
    </row>
    <row r="39" spans="1:27" ht="18" customHeight="1" x14ac:dyDescent="0.2">
      <c r="A39" s="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7"/>
    </row>
    <row r="40" spans="1:27" ht="18" customHeight="1" x14ac:dyDescent="0.2">
      <c r="A40" s="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7"/>
    </row>
    <row r="41" spans="1:27" ht="18" customHeight="1" x14ac:dyDescent="0.2">
      <c r="A41" s="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7"/>
    </row>
    <row r="42" spans="1:27" ht="18" customHeight="1" x14ac:dyDescent="0.2">
      <c r="A42" s="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7"/>
    </row>
    <row r="43" spans="1:27" ht="18" customHeight="1" x14ac:dyDescent="0.2">
      <c r="A43" s="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7"/>
    </row>
    <row r="44" spans="1:27" ht="18" customHeight="1" x14ac:dyDescent="0.2">
      <c r="A44" s="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7"/>
    </row>
    <row r="45" spans="1:27" ht="18" customHeight="1" x14ac:dyDescent="0.2">
      <c r="A45" s="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7"/>
    </row>
    <row r="46" spans="1:27" ht="18" customHeight="1" x14ac:dyDescent="0.2">
      <c r="A46" s="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7"/>
    </row>
    <row r="47" spans="1:27" x14ac:dyDescent="0.2">
      <c r="A47" s="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7"/>
    </row>
    <row r="48" spans="1:27" x14ac:dyDescent="0.2">
      <c r="A48" s="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7"/>
    </row>
    <row r="49" spans="1:27" x14ac:dyDescent="0.2">
      <c r="A49" s="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7"/>
    </row>
    <row r="50" spans="1:27" x14ac:dyDescent="0.2">
      <c r="A50" s="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7"/>
    </row>
    <row r="51" spans="1:27" x14ac:dyDescent="0.2">
      <c r="A51" s="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7"/>
    </row>
    <row r="52" spans="1:27" x14ac:dyDescent="0.2">
      <c r="A52" s="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7"/>
    </row>
    <row r="53" spans="1:27" x14ac:dyDescent="0.2">
      <c r="A53" s="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7"/>
    </row>
    <row r="54" spans="1:27" x14ac:dyDescent="0.2">
      <c r="A54" s="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7"/>
    </row>
    <row r="55" spans="1:27" x14ac:dyDescent="0.2">
      <c r="A55" s="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7"/>
    </row>
    <row r="56" spans="1:27" x14ac:dyDescent="0.2">
      <c r="A56" s="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7"/>
    </row>
    <row r="57" spans="1:27" x14ac:dyDescent="0.2">
      <c r="A57" s="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7"/>
    </row>
    <row r="58" spans="1:27" x14ac:dyDescent="0.2">
      <c r="A58" s="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7"/>
    </row>
    <row r="59" spans="1:27" x14ac:dyDescent="0.2">
      <c r="A59" s="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</row>
    <row r="60" spans="1:27" x14ac:dyDescent="0.2">
      <c r="A60" s="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7"/>
    </row>
    <row r="61" spans="1:27" x14ac:dyDescent="0.2">
      <c r="A61" s="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7"/>
    </row>
    <row r="62" spans="1:27" x14ac:dyDescent="0.2">
      <c r="A62" s="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7"/>
    </row>
    <row r="63" spans="1:27" x14ac:dyDescent="0.2">
      <c r="A63" s="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7"/>
    </row>
    <row r="64" spans="1:27" x14ac:dyDescent="0.2">
      <c r="A64" s="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7"/>
    </row>
    <row r="65" spans="1:27" x14ac:dyDescent="0.2">
      <c r="A65" s="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7"/>
    </row>
    <row r="66" spans="1:27" x14ac:dyDescent="0.2">
      <c r="A66" s="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7"/>
    </row>
    <row r="67" spans="1:27" x14ac:dyDescent="0.2">
      <c r="A67" s="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7"/>
    </row>
    <row r="68" spans="1:27" x14ac:dyDescent="0.2">
      <c r="A68" s="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7"/>
    </row>
    <row r="69" spans="1:27" x14ac:dyDescent="0.2">
      <c r="A69" s="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7"/>
    </row>
    <row r="70" spans="1:27" x14ac:dyDescent="0.2">
      <c r="A70" s="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7"/>
    </row>
    <row r="71" spans="1:27" x14ac:dyDescent="0.2">
      <c r="A71" s="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7"/>
    </row>
    <row r="72" spans="1:27" x14ac:dyDescent="0.2">
      <c r="A72" s="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7"/>
    </row>
    <row r="73" spans="1:27" x14ac:dyDescent="0.2">
      <c r="A73" s="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7"/>
    </row>
    <row r="74" spans="1:27" x14ac:dyDescent="0.2">
      <c r="A74" s="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7"/>
    </row>
    <row r="75" spans="1:27" x14ac:dyDescent="0.2">
      <c r="A75" s="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7"/>
    </row>
    <row r="76" spans="1:27" x14ac:dyDescent="0.2">
      <c r="A76" s="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7"/>
    </row>
    <row r="77" spans="1:27" x14ac:dyDescent="0.2">
      <c r="A77" s="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7"/>
    </row>
    <row r="78" spans="1:27" x14ac:dyDescent="0.2">
      <c r="A78" s="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7"/>
    </row>
    <row r="79" spans="1:27" x14ac:dyDescent="0.2">
      <c r="A79" s="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7"/>
    </row>
    <row r="80" spans="1:27" x14ac:dyDescent="0.2">
      <c r="A80" s="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7"/>
    </row>
    <row r="81" spans="1:27" x14ac:dyDescent="0.2">
      <c r="A81" s="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7"/>
    </row>
    <row r="82" spans="1:27" x14ac:dyDescent="0.2">
      <c r="A82" s="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7"/>
    </row>
    <row r="83" spans="1:27" x14ac:dyDescent="0.2">
      <c r="A83" s="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7"/>
    </row>
    <row r="84" spans="1:27" x14ac:dyDescent="0.2">
      <c r="A84" s="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7"/>
    </row>
    <row r="85" spans="1:27" x14ac:dyDescent="0.2">
      <c r="A85" s="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7"/>
    </row>
    <row r="86" spans="1:27" x14ac:dyDescent="0.2">
      <c r="A86" s="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7"/>
    </row>
    <row r="87" spans="1:27" x14ac:dyDescent="0.2">
      <c r="A87" s="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7"/>
    </row>
    <row r="88" spans="1:27" x14ac:dyDescent="0.2">
      <c r="A88" s="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7"/>
    </row>
    <row r="89" spans="1:27" x14ac:dyDescent="0.2">
      <c r="A89" s="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7"/>
    </row>
    <row r="90" spans="1:27" x14ac:dyDescent="0.2">
      <c r="A90" s="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7"/>
    </row>
    <row r="91" spans="1:27" x14ac:dyDescent="0.2">
      <c r="A91" s="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7"/>
    </row>
    <row r="92" spans="1:27" x14ac:dyDescent="0.2">
      <c r="A92" s="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7"/>
    </row>
    <row r="93" spans="1:27" x14ac:dyDescent="0.2">
      <c r="A93" s="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7"/>
    </row>
    <row r="94" spans="1:27" x14ac:dyDescent="0.2">
      <c r="A94" s="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7"/>
    </row>
    <row r="95" spans="1:27" x14ac:dyDescent="0.2">
      <c r="A95" s="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7"/>
    </row>
    <row r="96" spans="1:27" x14ac:dyDescent="0.2">
      <c r="A96" s="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7"/>
    </row>
    <row r="97" spans="1:27" x14ac:dyDescent="0.2">
      <c r="A97" s="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7"/>
    </row>
    <row r="98" spans="1:27" x14ac:dyDescent="0.2">
      <c r="A98" s="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7"/>
    </row>
    <row r="99" spans="1:27" x14ac:dyDescent="0.2">
      <c r="A99" s="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7"/>
    </row>
    <row r="100" spans="1:27" x14ac:dyDescent="0.2">
      <c r="A100" s="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7"/>
    </row>
    <row r="101" spans="1:27" x14ac:dyDescent="0.2">
      <c r="A101" s="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7"/>
    </row>
    <row r="102" spans="1:27" x14ac:dyDescent="0.2">
      <c r="A102" s="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7"/>
    </row>
    <row r="103" spans="1:27" x14ac:dyDescent="0.2">
      <c r="A103" s="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7"/>
    </row>
    <row r="104" spans="1:27" x14ac:dyDescent="0.2">
      <c r="A104" s="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7"/>
    </row>
    <row r="105" spans="1:27" x14ac:dyDescent="0.2">
      <c r="A105" s="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7"/>
    </row>
    <row r="106" spans="1:27" x14ac:dyDescent="0.2">
      <c r="A106" s="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7"/>
    </row>
    <row r="107" spans="1:27" x14ac:dyDescent="0.2">
      <c r="A107" s="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7"/>
    </row>
    <row r="108" spans="1:27" x14ac:dyDescent="0.2">
      <c r="A108" s="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7"/>
    </row>
    <row r="109" spans="1:27" x14ac:dyDescent="0.2">
      <c r="A109" s="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7"/>
    </row>
    <row r="110" spans="1:27" x14ac:dyDescent="0.2">
      <c r="A110" s="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7"/>
    </row>
    <row r="111" spans="1:27" x14ac:dyDescent="0.2">
      <c r="A111" s="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7"/>
    </row>
    <row r="112" spans="1:27" x14ac:dyDescent="0.2">
      <c r="A112" s="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7"/>
    </row>
    <row r="113" spans="1:27" x14ac:dyDescent="0.2">
      <c r="A113" s="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7"/>
    </row>
    <row r="114" spans="1:27" x14ac:dyDescent="0.2">
      <c r="A114" s="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7"/>
    </row>
    <row r="115" spans="1:27" x14ac:dyDescent="0.2">
      <c r="A115" s="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7"/>
    </row>
    <row r="116" spans="1:27" x14ac:dyDescent="0.2">
      <c r="A116" s="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7"/>
    </row>
    <row r="117" spans="1:27" x14ac:dyDescent="0.2">
      <c r="A117" s="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7"/>
    </row>
    <row r="118" spans="1:27" x14ac:dyDescent="0.2">
      <c r="A118" s="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7"/>
    </row>
    <row r="119" spans="1:27" x14ac:dyDescent="0.2">
      <c r="A119" s="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7"/>
    </row>
    <row r="120" spans="1:27" x14ac:dyDescent="0.2">
      <c r="A120" s="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7"/>
    </row>
    <row r="121" spans="1:27" x14ac:dyDescent="0.2">
      <c r="A121" s="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7"/>
    </row>
    <row r="122" spans="1:27" x14ac:dyDescent="0.2">
      <c r="A122" s="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7"/>
    </row>
    <row r="123" spans="1:27" x14ac:dyDescent="0.2">
      <c r="A123" s="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7"/>
    </row>
    <row r="124" spans="1:27" x14ac:dyDescent="0.2">
      <c r="A124" s="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7"/>
    </row>
    <row r="125" spans="1:27" x14ac:dyDescent="0.2">
      <c r="A125" s="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7"/>
    </row>
    <row r="126" spans="1:27" x14ac:dyDescent="0.2">
      <c r="A126" s="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7"/>
    </row>
    <row r="127" spans="1:27" x14ac:dyDescent="0.2">
      <c r="A127" s="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7"/>
    </row>
    <row r="128" spans="1:27" x14ac:dyDescent="0.2">
      <c r="A128" s="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7"/>
    </row>
    <row r="129" spans="1:27" x14ac:dyDescent="0.2">
      <c r="A129" s="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7"/>
    </row>
    <row r="130" spans="1:27" x14ac:dyDescent="0.2">
      <c r="A130" s="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7"/>
    </row>
    <row r="131" spans="1:27" x14ac:dyDescent="0.2">
      <c r="A131" s="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7"/>
    </row>
    <row r="132" spans="1:27" x14ac:dyDescent="0.2">
      <c r="A132" s="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7"/>
    </row>
    <row r="133" spans="1:27" x14ac:dyDescent="0.2">
      <c r="A133" s="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7"/>
    </row>
    <row r="134" spans="1:27" x14ac:dyDescent="0.2">
      <c r="A134" s="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7"/>
    </row>
    <row r="135" spans="1:27" x14ac:dyDescent="0.2">
      <c r="A135" s="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7"/>
    </row>
    <row r="136" spans="1:27" x14ac:dyDescent="0.2">
      <c r="A136" s="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7"/>
    </row>
    <row r="137" spans="1:27" x14ac:dyDescent="0.2">
      <c r="A137" s="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7"/>
    </row>
    <row r="138" spans="1:27" x14ac:dyDescent="0.2">
      <c r="A138" s="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7"/>
    </row>
    <row r="139" spans="1:27" x14ac:dyDescent="0.2">
      <c r="A139" s="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7"/>
    </row>
    <row r="140" spans="1:27" x14ac:dyDescent="0.2">
      <c r="A140" s="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7"/>
    </row>
    <row r="141" spans="1:27" x14ac:dyDescent="0.2">
      <c r="A141" s="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7"/>
    </row>
    <row r="142" spans="1:27" x14ac:dyDescent="0.2">
      <c r="A142" s="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7"/>
    </row>
    <row r="143" spans="1:27" x14ac:dyDescent="0.2">
      <c r="A143" s="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7"/>
    </row>
    <row r="144" spans="1:27" x14ac:dyDescent="0.2">
      <c r="A144" s="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7"/>
    </row>
    <row r="145" spans="1:27" x14ac:dyDescent="0.2">
      <c r="A145" s="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7"/>
    </row>
    <row r="146" spans="1:27" x14ac:dyDescent="0.2">
      <c r="A146" s="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7"/>
    </row>
    <row r="147" spans="1:27" x14ac:dyDescent="0.2">
      <c r="A147" s="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7"/>
    </row>
    <row r="148" spans="1:27" x14ac:dyDescent="0.2">
      <c r="A148" s="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7"/>
    </row>
    <row r="149" spans="1:27" x14ac:dyDescent="0.2">
      <c r="A149" s="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7"/>
    </row>
    <row r="150" spans="1:27" x14ac:dyDescent="0.2">
      <c r="A150" s="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7"/>
    </row>
    <row r="151" spans="1:27" x14ac:dyDescent="0.2">
      <c r="A151" s="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7"/>
    </row>
    <row r="152" spans="1:27" x14ac:dyDescent="0.2">
      <c r="A152" s="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7"/>
    </row>
    <row r="153" spans="1:27" x14ac:dyDescent="0.2">
      <c r="A153" s="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7"/>
    </row>
    <row r="154" spans="1:27" x14ac:dyDescent="0.2">
      <c r="A154" s="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7"/>
    </row>
    <row r="155" spans="1:27" x14ac:dyDescent="0.2">
      <c r="A155" s="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7"/>
    </row>
    <row r="156" spans="1:27" x14ac:dyDescent="0.2">
      <c r="A156" s="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7"/>
    </row>
    <row r="157" spans="1:27" x14ac:dyDescent="0.2">
      <c r="A157" s="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7"/>
    </row>
    <row r="158" spans="1:27" x14ac:dyDescent="0.2">
      <c r="A158" s="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7"/>
    </row>
    <row r="159" spans="1:27" x14ac:dyDescent="0.2">
      <c r="A159" s="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7"/>
    </row>
    <row r="160" spans="1:27" x14ac:dyDescent="0.2">
      <c r="A160" s="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7"/>
    </row>
    <row r="161" spans="1:27" x14ac:dyDescent="0.2">
      <c r="A161" s="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7"/>
    </row>
    <row r="162" spans="1:27" x14ac:dyDescent="0.2">
      <c r="A162" s="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7"/>
    </row>
    <row r="163" spans="1:27" x14ac:dyDescent="0.2">
      <c r="A163" s="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7"/>
    </row>
    <row r="164" spans="1:27" x14ac:dyDescent="0.2">
      <c r="A164" s="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7"/>
    </row>
    <row r="165" spans="1:27" x14ac:dyDescent="0.2">
      <c r="A165" s="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7"/>
    </row>
    <row r="166" spans="1:27" x14ac:dyDescent="0.2">
      <c r="A166" s="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7"/>
    </row>
    <row r="167" spans="1:27" x14ac:dyDescent="0.2">
      <c r="A167" s="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7"/>
    </row>
    <row r="168" spans="1:27" x14ac:dyDescent="0.2">
      <c r="A168" s="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7"/>
    </row>
    <row r="169" spans="1:27" x14ac:dyDescent="0.2">
      <c r="A169" s="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7"/>
    </row>
    <row r="170" spans="1:27" x14ac:dyDescent="0.2">
      <c r="A170" s="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7"/>
    </row>
    <row r="171" spans="1:27" x14ac:dyDescent="0.2">
      <c r="A171" s="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7"/>
    </row>
    <row r="172" spans="1:27" x14ac:dyDescent="0.2">
      <c r="A172" s="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7"/>
    </row>
    <row r="173" spans="1:27" x14ac:dyDescent="0.2">
      <c r="A173" s="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7"/>
    </row>
    <row r="174" spans="1:27" x14ac:dyDescent="0.2">
      <c r="A174" s="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7"/>
    </row>
    <row r="175" spans="1:27" x14ac:dyDescent="0.2">
      <c r="A175" s="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7"/>
    </row>
    <row r="176" spans="1:27" x14ac:dyDescent="0.2">
      <c r="A176" s="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7"/>
    </row>
    <row r="177" spans="1:27" x14ac:dyDescent="0.2">
      <c r="A177" s="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7"/>
    </row>
    <row r="178" spans="1:27" x14ac:dyDescent="0.2">
      <c r="A178" s="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7"/>
    </row>
    <row r="179" spans="1:27" x14ac:dyDescent="0.2">
      <c r="A179" s="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7"/>
    </row>
    <row r="180" spans="1:27" x14ac:dyDescent="0.2">
      <c r="A180" s="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7"/>
    </row>
    <row r="181" spans="1:27" x14ac:dyDescent="0.2">
      <c r="A181" s="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7"/>
    </row>
    <row r="182" spans="1:27" x14ac:dyDescent="0.2">
      <c r="A182" s="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7"/>
    </row>
    <row r="183" spans="1:27" x14ac:dyDescent="0.2">
      <c r="A183" s="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7"/>
    </row>
    <row r="184" spans="1:27" x14ac:dyDescent="0.2">
      <c r="A184" s="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7"/>
    </row>
    <row r="185" spans="1:27" x14ac:dyDescent="0.2">
      <c r="A185" s="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7"/>
    </row>
    <row r="186" spans="1:27" x14ac:dyDescent="0.2">
      <c r="A186" s="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7"/>
    </row>
    <row r="187" spans="1:27" x14ac:dyDescent="0.2">
      <c r="A187" s="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7"/>
    </row>
    <row r="188" spans="1:27" x14ac:dyDescent="0.2">
      <c r="A188" s="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7"/>
    </row>
    <row r="189" spans="1:27" x14ac:dyDescent="0.2">
      <c r="A189" s="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7"/>
    </row>
    <row r="190" spans="1:27" x14ac:dyDescent="0.2">
      <c r="A190" s="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7"/>
    </row>
    <row r="191" spans="1:27" x14ac:dyDescent="0.2">
      <c r="A191" s="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7"/>
    </row>
    <row r="192" spans="1:27" x14ac:dyDescent="0.2">
      <c r="A192" s="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7"/>
    </row>
    <row r="193" spans="1:27" x14ac:dyDescent="0.2">
      <c r="A193" s="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7"/>
    </row>
    <row r="194" spans="1:27" x14ac:dyDescent="0.2">
      <c r="A194" s="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7"/>
    </row>
    <row r="195" spans="1:27" x14ac:dyDescent="0.2">
      <c r="A195" s="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7"/>
    </row>
    <row r="196" spans="1:27" x14ac:dyDescent="0.2">
      <c r="A196" s="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7"/>
    </row>
    <row r="197" spans="1:27" x14ac:dyDescent="0.2">
      <c r="A197" s="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7"/>
    </row>
    <row r="198" spans="1:27" x14ac:dyDescent="0.2">
      <c r="A198" s="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7"/>
    </row>
    <row r="199" spans="1:27" x14ac:dyDescent="0.2">
      <c r="A199" s="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7"/>
    </row>
    <row r="200" spans="1:27" x14ac:dyDescent="0.2">
      <c r="A200" s="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7"/>
    </row>
    <row r="201" spans="1:27" x14ac:dyDescent="0.2">
      <c r="A201" s="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7"/>
    </row>
    <row r="202" spans="1:27" x14ac:dyDescent="0.2">
      <c r="A202" s="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7"/>
    </row>
    <row r="203" spans="1:27" x14ac:dyDescent="0.2">
      <c r="A203" s="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7"/>
    </row>
    <row r="204" spans="1:27" x14ac:dyDescent="0.2">
      <c r="A204" s="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7"/>
    </row>
    <row r="205" spans="1:27" x14ac:dyDescent="0.2">
      <c r="A205" s="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7"/>
    </row>
    <row r="206" spans="1:27" x14ac:dyDescent="0.2">
      <c r="A206" s="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7"/>
    </row>
    <row r="207" spans="1:27" x14ac:dyDescent="0.2">
      <c r="A207" s="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7"/>
    </row>
    <row r="208" spans="1:27" x14ac:dyDescent="0.2">
      <c r="A208" s="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7"/>
    </row>
    <row r="209" spans="1:27" x14ac:dyDescent="0.2">
      <c r="A209" s="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7"/>
    </row>
    <row r="210" spans="1:27" x14ac:dyDescent="0.2">
      <c r="A210" s="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7"/>
    </row>
    <row r="211" spans="1:27" x14ac:dyDescent="0.2">
      <c r="A211" s="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7"/>
    </row>
    <row r="212" spans="1:27" x14ac:dyDescent="0.2">
      <c r="A212" s="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7"/>
    </row>
    <row r="213" spans="1:27" x14ac:dyDescent="0.2">
      <c r="A213" s="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7"/>
    </row>
    <row r="214" spans="1:27" x14ac:dyDescent="0.2">
      <c r="A214" s="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7"/>
    </row>
    <row r="215" spans="1:27" x14ac:dyDescent="0.2">
      <c r="A215" s="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7"/>
    </row>
    <row r="216" spans="1:27" x14ac:dyDescent="0.2">
      <c r="A216" s="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7"/>
    </row>
    <row r="217" spans="1:27" x14ac:dyDescent="0.2">
      <c r="A217" s="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7"/>
    </row>
    <row r="218" spans="1:27" x14ac:dyDescent="0.2">
      <c r="A218" s="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7"/>
    </row>
    <row r="219" spans="1:27" x14ac:dyDescent="0.2">
      <c r="A219" s="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7"/>
    </row>
    <row r="220" spans="1:27" x14ac:dyDescent="0.2">
      <c r="A220" s="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7"/>
    </row>
    <row r="221" spans="1:27" x14ac:dyDescent="0.2">
      <c r="A221" s="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7"/>
    </row>
    <row r="222" spans="1:27" x14ac:dyDescent="0.2">
      <c r="A222" s="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7"/>
    </row>
    <row r="223" spans="1:27" x14ac:dyDescent="0.2">
      <c r="A223" s="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7"/>
    </row>
    <row r="224" spans="1:27" x14ac:dyDescent="0.2">
      <c r="A224" s="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7"/>
    </row>
    <row r="225" spans="1:27" x14ac:dyDescent="0.2">
      <c r="A225" s="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7"/>
    </row>
    <row r="226" spans="1:27" x14ac:dyDescent="0.2">
      <c r="A226" s="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7"/>
    </row>
    <row r="227" spans="1:27" x14ac:dyDescent="0.2">
      <c r="A227" s="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7"/>
    </row>
    <row r="228" spans="1:27" x14ac:dyDescent="0.2">
      <c r="A228" s="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7"/>
    </row>
    <row r="229" spans="1:27" x14ac:dyDescent="0.2">
      <c r="A229" s="7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7"/>
    </row>
    <row r="230" spans="1:27" x14ac:dyDescent="0.2">
      <c r="A230" s="7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7"/>
    </row>
    <row r="231" spans="1:27" x14ac:dyDescent="0.2">
      <c r="A231" s="7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7"/>
    </row>
    <row r="232" spans="1:27" x14ac:dyDescent="0.2">
      <c r="A232" s="7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7"/>
    </row>
    <row r="233" spans="1:27" x14ac:dyDescent="0.2">
      <c r="A233" s="7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7"/>
    </row>
    <row r="234" spans="1:27" x14ac:dyDescent="0.2">
      <c r="A234" s="7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7"/>
    </row>
    <row r="235" spans="1:27" x14ac:dyDescent="0.2">
      <c r="A235" s="7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7"/>
    </row>
    <row r="236" spans="1:27" x14ac:dyDescent="0.2">
      <c r="A236" s="7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7"/>
    </row>
    <row r="237" spans="1:27" x14ac:dyDescent="0.2">
      <c r="A237" s="7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7"/>
    </row>
    <row r="238" spans="1:27" x14ac:dyDescent="0.2">
      <c r="A238" s="7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7"/>
    </row>
    <row r="239" spans="1:27" x14ac:dyDescent="0.2">
      <c r="A239" s="7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7"/>
    </row>
    <row r="240" spans="1:27" x14ac:dyDescent="0.2">
      <c r="A240" s="7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7"/>
    </row>
    <row r="241" spans="1:27" x14ac:dyDescent="0.2">
      <c r="A241" s="7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7"/>
    </row>
    <row r="242" spans="1:27" x14ac:dyDescent="0.2">
      <c r="A242" s="7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7"/>
    </row>
    <row r="243" spans="1:27" x14ac:dyDescent="0.2">
      <c r="A243" s="7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7"/>
    </row>
    <row r="244" spans="1:27" x14ac:dyDescent="0.2">
      <c r="A244" s="7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7"/>
    </row>
    <row r="245" spans="1:27" x14ac:dyDescent="0.2">
      <c r="A245" s="7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7"/>
    </row>
    <row r="246" spans="1:27" x14ac:dyDescent="0.2">
      <c r="A246" s="7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7"/>
    </row>
    <row r="247" spans="1:27" x14ac:dyDescent="0.2">
      <c r="A247" s="7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7"/>
    </row>
    <row r="248" spans="1:27" x14ac:dyDescent="0.2">
      <c r="A248" s="7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7"/>
    </row>
    <row r="249" spans="1:27" x14ac:dyDescent="0.2">
      <c r="A249" s="7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7"/>
    </row>
    <row r="250" spans="1:27" x14ac:dyDescent="0.2">
      <c r="A250" s="7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7"/>
    </row>
    <row r="251" spans="1:27" x14ac:dyDescent="0.2">
      <c r="A251" s="7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7"/>
    </row>
    <row r="252" spans="1:27" x14ac:dyDescent="0.2">
      <c r="A252" s="7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7"/>
    </row>
    <row r="253" spans="1:27" x14ac:dyDescent="0.2">
      <c r="A253" s="7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7"/>
    </row>
    <row r="254" spans="1:27" x14ac:dyDescent="0.2">
      <c r="A254" s="7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7"/>
    </row>
    <row r="255" spans="1:27" x14ac:dyDescent="0.2">
      <c r="A255" s="7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7"/>
    </row>
    <row r="256" spans="1:27" x14ac:dyDescent="0.2">
      <c r="A256" s="7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7"/>
    </row>
    <row r="257" spans="1:27" x14ac:dyDescent="0.2">
      <c r="A257" s="7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7"/>
    </row>
    <row r="258" spans="1:27" x14ac:dyDescent="0.2">
      <c r="A258" s="7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7"/>
    </row>
  </sheetData>
  <mergeCells count="97">
    <mergeCell ref="A1:I1"/>
    <mergeCell ref="J1:V1"/>
    <mergeCell ref="J2:V2"/>
    <mergeCell ref="T4:W4"/>
    <mergeCell ref="T5:W5"/>
    <mergeCell ref="C7:M7"/>
    <mergeCell ref="O7:Y7"/>
    <mergeCell ref="C9:D9"/>
    <mergeCell ref="E9:F9"/>
    <mergeCell ref="G9:H9"/>
    <mergeCell ref="I9:J9"/>
    <mergeCell ref="K9:M9"/>
    <mergeCell ref="O9:Q9"/>
    <mergeCell ref="R9:S9"/>
    <mergeCell ref="T9:U9"/>
    <mergeCell ref="V9:W9"/>
    <mergeCell ref="X9:Y9"/>
    <mergeCell ref="C10:D10"/>
    <mergeCell ref="E10:F10"/>
    <mergeCell ref="G10:H10"/>
    <mergeCell ref="I10:J10"/>
    <mergeCell ref="K10:M10"/>
    <mergeCell ref="O10:Q10"/>
    <mergeCell ref="R10:S10"/>
    <mergeCell ref="T10:U10"/>
    <mergeCell ref="V10:W10"/>
    <mergeCell ref="X10:Y10"/>
    <mergeCell ref="C12:D12"/>
    <mergeCell ref="E12:F12"/>
    <mergeCell ref="G12:H12"/>
    <mergeCell ref="I12:J12"/>
    <mergeCell ref="K12:M12"/>
    <mergeCell ref="O12:Q12"/>
    <mergeCell ref="R12:S12"/>
    <mergeCell ref="T12:U12"/>
    <mergeCell ref="V12:W12"/>
    <mergeCell ref="X12:Y12"/>
    <mergeCell ref="C14:D14"/>
    <mergeCell ref="E14:F14"/>
    <mergeCell ref="G14:H14"/>
    <mergeCell ref="I14:J14"/>
    <mergeCell ref="K14:M14"/>
    <mergeCell ref="O14:Q14"/>
    <mergeCell ref="R14:S14"/>
    <mergeCell ref="T14:U14"/>
    <mergeCell ref="V14:W14"/>
    <mergeCell ref="X14:Y14"/>
    <mergeCell ref="C16:D16"/>
    <mergeCell ref="E16:F16"/>
    <mergeCell ref="G16:H16"/>
    <mergeCell ref="I16:J16"/>
    <mergeCell ref="K16:M16"/>
    <mergeCell ref="O16:Q16"/>
    <mergeCell ref="R16:S16"/>
    <mergeCell ref="T16:U16"/>
    <mergeCell ref="V16:W16"/>
    <mergeCell ref="X16:Y16"/>
    <mergeCell ref="C18:D18"/>
    <mergeCell ref="E18:F18"/>
    <mergeCell ref="G18:H18"/>
    <mergeCell ref="I18:J18"/>
    <mergeCell ref="K18:M18"/>
    <mergeCell ref="O18:Q18"/>
    <mergeCell ref="R18:S18"/>
    <mergeCell ref="T18:U18"/>
    <mergeCell ref="V18:W18"/>
    <mergeCell ref="X18:Y18"/>
    <mergeCell ref="C20:D20"/>
    <mergeCell ref="E20:F20"/>
    <mergeCell ref="G20:H20"/>
    <mergeCell ref="I20:J20"/>
    <mergeCell ref="K20:M20"/>
    <mergeCell ref="O20:Q20"/>
    <mergeCell ref="R20:S20"/>
    <mergeCell ref="T20:U20"/>
    <mergeCell ref="V20:W20"/>
    <mergeCell ref="X20:Y20"/>
    <mergeCell ref="C22:J22"/>
    <mergeCell ref="L22:M22"/>
    <mergeCell ref="O22:P22"/>
    <mergeCell ref="C23:J23"/>
    <mergeCell ref="M23:O23"/>
    <mergeCell ref="C24:J24"/>
    <mergeCell ref="L24:M24"/>
    <mergeCell ref="O24:P24"/>
    <mergeCell ref="Z24:AA24"/>
    <mergeCell ref="C25:J25"/>
    <mergeCell ref="L25:M25"/>
    <mergeCell ref="O25:P25"/>
    <mergeCell ref="Y29:Z29"/>
    <mergeCell ref="A31:B31"/>
    <mergeCell ref="C31:Z32"/>
    <mergeCell ref="A26:B26"/>
    <mergeCell ref="G26:J26"/>
    <mergeCell ref="R26:U26"/>
    <mergeCell ref="Z26:AA26"/>
    <mergeCell ref="F27:U28"/>
  </mergeCells>
  <printOptions horizontalCentered="1"/>
  <pageMargins left="0" right="0" top="4.8611111111111098E-2" bottom="0" header="0" footer="0.511811023622047"/>
  <pageSetup paperSize="9" fitToWidth="0" orientation="landscape" horizontalDpi="300" verticalDpi="300"/>
  <headerFooter>
    <oddHeader>&amp;C&amp;"Calibri,Bežné"&amp;9 INTERNAL&amp;1#_x005F_x000D_&amp;R&amp;D  &amp;T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97"/>
  <sheetViews>
    <sheetView tabSelected="1" topLeftCell="A70" zoomScaleNormal="100" workbookViewId="0">
      <selection activeCell="I96" sqref="I96"/>
    </sheetView>
  </sheetViews>
  <sheetFormatPr defaultColWidth="8.83203125" defaultRowHeight="12.75" x14ac:dyDescent="0.2"/>
  <cols>
    <col min="1" max="1" width="8" style="53" customWidth="1"/>
    <col min="2" max="2" width="17.6640625" customWidth="1"/>
    <col min="3" max="3" width="11.1640625" customWidth="1"/>
    <col min="4" max="4" width="10.1640625" style="54" customWidth="1"/>
    <col min="5" max="5" width="22.83203125" customWidth="1"/>
    <col min="6" max="6" width="5.1640625" customWidth="1"/>
    <col min="7" max="7" width="8" customWidth="1"/>
    <col min="8" max="8" width="5.5" customWidth="1"/>
    <col min="9" max="9" width="3.5" customWidth="1"/>
    <col min="10" max="10" width="9.1640625" customWidth="1"/>
    <col min="11" max="11" width="11.33203125" customWidth="1"/>
    <col min="13" max="13" width="6" customWidth="1"/>
  </cols>
  <sheetData>
    <row r="1" spans="1:22" x14ac:dyDescent="0.2">
      <c r="A1" s="55" t="s">
        <v>30</v>
      </c>
      <c r="B1" s="56" t="s">
        <v>31</v>
      </c>
      <c r="C1" s="56" t="s">
        <v>32</v>
      </c>
      <c r="D1" s="57" t="s">
        <v>33</v>
      </c>
      <c r="E1" s="56" t="s">
        <v>34</v>
      </c>
      <c r="F1" s="56" t="s">
        <v>35</v>
      </c>
      <c r="G1" s="58" t="s">
        <v>36</v>
      </c>
      <c r="H1" s="55" t="s">
        <v>37</v>
      </c>
      <c r="I1" s="56" t="s">
        <v>38</v>
      </c>
      <c r="J1" s="56" t="s">
        <v>39</v>
      </c>
      <c r="K1" s="59" t="s">
        <v>40</v>
      </c>
      <c r="L1" s="56" t="s">
        <v>31</v>
      </c>
      <c r="M1" s="56" t="s">
        <v>32</v>
      </c>
      <c r="N1" s="59" t="s">
        <v>33</v>
      </c>
      <c r="O1" s="56" t="s">
        <v>34</v>
      </c>
      <c r="P1" s="56" t="s">
        <v>41</v>
      </c>
      <c r="Q1" s="56" t="s">
        <v>35</v>
      </c>
      <c r="R1" s="58" t="s">
        <v>36</v>
      </c>
      <c r="S1" s="55" t="s">
        <v>37</v>
      </c>
      <c r="T1" s="56" t="s">
        <v>38</v>
      </c>
      <c r="U1" s="56" t="s">
        <v>39</v>
      </c>
      <c r="V1" s="59" t="s">
        <v>40</v>
      </c>
    </row>
    <row r="2" spans="1:22" ht="12.75" customHeight="1" x14ac:dyDescent="0.2">
      <c r="A2" s="53" t="s">
        <v>49</v>
      </c>
      <c r="B2" t="s">
        <v>50</v>
      </c>
      <c r="C2" t="s">
        <v>51</v>
      </c>
      <c r="D2" s="68">
        <v>22501</v>
      </c>
      <c r="E2" t="s">
        <v>43</v>
      </c>
      <c r="F2" t="s">
        <v>44</v>
      </c>
      <c r="G2" t="s">
        <v>45</v>
      </c>
      <c r="H2" s="62" t="s">
        <v>46</v>
      </c>
      <c r="I2" s="54">
        <v>12</v>
      </c>
      <c r="J2" s="150" t="s">
        <v>48</v>
      </c>
      <c r="K2" s="150"/>
    </row>
    <row r="3" spans="1:22" ht="12.75" customHeight="1" x14ac:dyDescent="0.2">
      <c r="A3" s="53" t="s">
        <v>52</v>
      </c>
      <c r="B3" t="s">
        <v>53</v>
      </c>
      <c r="C3" t="s">
        <v>54</v>
      </c>
      <c r="D3" s="68"/>
      <c r="E3" t="s">
        <v>43</v>
      </c>
      <c r="F3" t="s">
        <v>44</v>
      </c>
      <c r="G3" t="s">
        <v>45</v>
      </c>
      <c r="H3" s="62" t="s">
        <v>46</v>
      </c>
      <c r="I3" s="54">
        <v>12</v>
      </c>
      <c r="J3" s="150"/>
      <c r="K3" s="150"/>
    </row>
    <row r="4" spans="1:22" ht="12.75" customHeight="1" x14ac:dyDescent="0.2">
      <c r="A4" s="53" t="s">
        <v>55</v>
      </c>
      <c r="B4" t="s">
        <v>56</v>
      </c>
      <c r="C4" t="s">
        <v>57</v>
      </c>
      <c r="D4" s="68">
        <v>37440</v>
      </c>
      <c r="E4" t="s">
        <v>43</v>
      </c>
      <c r="F4" t="s">
        <v>44</v>
      </c>
      <c r="G4" t="s">
        <v>45</v>
      </c>
      <c r="H4" s="62" t="s">
        <v>46</v>
      </c>
      <c r="I4" s="54">
        <v>12</v>
      </c>
      <c r="J4" s="150"/>
      <c r="K4" s="150"/>
    </row>
    <row r="5" spans="1:22" x14ac:dyDescent="0.2">
      <c r="A5" s="64" t="s">
        <v>58</v>
      </c>
      <c r="B5" s="61" t="s">
        <v>59</v>
      </c>
      <c r="C5" s="61" t="s">
        <v>60</v>
      </c>
      <c r="D5" s="103">
        <v>37524</v>
      </c>
      <c r="E5" t="s">
        <v>43</v>
      </c>
      <c r="F5" t="s">
        <v>44</v>
      </c>
      <c r="G5" t="s">
        <v>45</v>
      </c>
      <c r="H5" s="62" t="s">
        <v>46</v>
      </c>
      <c r="I5" s="54">
        <v>12</v>
      </c>
      <c r="K5" s="65"/>
    </row>
    <row r="6" spans="1:22" x14ac:dyDescent="0.2">
      <c r="A6" s="53" t="s">
        <v>62</v>
      </c>
      <c r="B6" t="s">
        <v>63</v>
      </c>
      <c r="C6" t="s">
        <v>64</v>
      </c>
      <c r="D6" s="68">
        <v>22920</v>
      </c>
      <c r="E6" t="s">
        <v>43</v>
      </c>
      <c r="F6" t="s">
        <v>44</v>
      </c>
      <c r="G6" t="s">
        <v>45</v>
      </c>
      <c r="H6" s="62" t="s">
        <v>46</v>
      </c>
      <c r="I6" s="54">
        <v>12</v>
      </c>
      <c r="K6" s="65"/>
    </row>
    <row r="7" spans="1:22" x14ac:dyDescent="0.2">
      <c r="A7" s="53" t="s">
        <v>65</v>
      </c>
      <c r="B7" t="s">
        <v>66</v>
      </c>
      <c r="C7" t="s">
        <v>67</v>
      </c>
      <c r="D7" s="68">
        <v>20849</v>
      </c>
      <c r="E7" t="s">
        <v>43</v>
      </c>
      <c r="F7" t="s">
        <v>44</v>
      </c>
      <c r="G7" t="s">
        <v>45</v>
      </c>
      <c r="H7" s="62" t="s">
        <v>46</v>
      </c>
      <c r="I7" s="54">
        <v>12</v>
      </c>
      <c r="K7" s="65"/>
    </row>
    <row r="8" spans="1:22" x14ac:dyDescent="0.2">
      <c r="A8" s="53" t="s">
        <v>68</v>
      </c>
      <c r="B8" t="s">
        <v>69</v>
      </c>
      <c r="C8" t="s">
        <v>70</v>
      </c>
      <c r="D8" s="68">
        <v>37975</v>
      </c>
      <c r="E8" t="s">
        <v>43</v>
      </c>
      <c r="F8" t="s">
        <v>44</v>
      </c>
      <c r="G8" t="s">
        <v>45</v>
      </c>
      <c r="H8" s="62" t="s">
        <v>46</v>
      </c>
      <c r="I8" s="54">
        <v>12</v>
      </c>
      <c r="K8" s="65"/>
    </row>
    <row r="9" spans="1:22" x14ac:dyDescent="0.2">
      <c r="A9" s="53" t="s">
        <v>71</v>
      </c>
      <c r="B9" t="s">
        <v>72</v>
      </c>
      <c r="C9" t="s">
        <v>73</v>
      </c>
      <c r="D9" s="68">
        <v>31565</v>
      </c>
      <c r="E9" t="s">
        <v>43</v>
      </c>
      <c r="F9" t="s">
        <v>44</v>
      </c>
      <c r="G9" t="s">
        <v>45</v>
      </c>
      <c r="H9" s="62" t="s">
        <v>46</v>
      </c>
      <c r="I9" s="54">
        <v>12</v>
      </c>
      <c r="K9" s="65"/>
    </row>
    <row r="10" spans="1:22" x14ac:dyDescent="0.2">
      <c r="A10" s="53" t="s">
        <v>74</v>
      </c>
      <c r="B10" t="s">
        <v>75</v>
      </c>
      <c r="C10" t="s">
        <v>76</v>
      </c>
      <c r="D10" s="68">
        <v>32310</v>
      </c>
      <c r="E10" t="s">
        <v>43</v>
      </c>
      <c r="F10" t="s">
        <v>44</v>
      </c>
      <c r="G10" t="s">
        <v>45</v>
      </c>
      <c r="H10" s="62" t="s">
        <v>46</v>
      </c>
      <c r="I10" s="54">
        <v>12</v>
      </c>
      <c r="K10" s="65"/>
    </row>
    <row r="11" spans="1:22" x14ac:dyDescent="0.2">
      <c r="A11" s="53" t="s">
        <v>77</v>
      </c>
      <c r="B11" t="s">
        <v>78</v>
      </c>
      <c r="C11" t="s">
        <v>79</v>
      </c>
      <c r="D11" s="68">
        <v>26504</v>
      </c>
      <c r="E11" t="s">
        <v>43</v>
      </c>
      <c r="F11" t="s">
        <v>44</v>
      </c>
      <c r="G11" t="s">
        <v>45</v>
      </c>
      <c r="H11" s="62" t="s">
        <v>46</v>
      </c>
      <c r="I11" s="54">
        <v>12</v>
      </c>
      <c r="K11" s="65"/>
    </row>
    <row r="12" spans="1:22" x14ac:dyDescent="0.2">
      <c r="A12" s="53" t="s">
        <v>80</v>
      </c>
      <c r="B12" t="s">
        <v>81</v>
      </c>
      <c r="C12" t="s">
        <v>82</v>
      </c>
      <c r="D12" s="68">
        <v>39783</v>
      </c>
      <c r="E12" t="s">
        <v>43</v>
      </c>
      <c r="F12" t="s">
        <v>44</v>
      </c>
      <c r="G12" t="s">
        <v>45</v>
      </c>
      <c r="H12" s="62" t="s">
        <v>46</v>
      </c>
      <c r="I12" s="54">
        <v>12</v>
      </c>
      <c r="K12" s="65"/>
    </row>
    <row r="13" spans="1:22" x14ac:dyDescent="0.2">
      <c r="A13" s="53" t="s">
        <v>83</v>
      </c>
      <c r="B13" t="s">
        <v>84</v>
      </c>
      <c r="C13" t="s">
        <v>60</v>
      </c>
      <c r="D13" s="68">
        <v>35252</v>
      </c>
      <c r="E13" t="s">
        <v>43</v>
      </c>
      <c r="F13" t="s">
        <v>44</v>
      </c>
      <c r="G13" t="s">
        <v>45</v>
      </c>
      <c r="H13" s="62" t="s">
        <v>46</v>
      </c>
      <c r="I13" s="54">
        <v>12</v>
      </c>
      <c r="K13" s="65"/>
    </row>
    <row r="14" spans="1:22" x14ac:dyDescent="0.2">
      <c r="A14" s="53" t="s">
        <v>87</v>
      </c>
      <c r="B14" t="s">
        <v>88</v>
      </c>
      <c r="C14" t="s">
        <v>89</v>
      </c>
      <c r="D14" s="68">
        <v>40713</v>
      </c>
      <c r="E14" t="s">
        <v>43</v>
      </c>
      <c r="F14" t="s">
        <v>44</v>
      </c>
      <c r="G14" t="s">
        <v>45</v>
      </c>
      <c r="H14" s="62" t="s">
        <v>46</v>
      </c>
      <c r="I14" s="54">
        <v>12</v>
      </c>
      <c r="K14" s="65"/>
    </row>
    <row r="15" spans="1:22" x14ac:dyDescent="0.2">
      <c r="A15" s="53" t="s">
        <v>90</v>
      </c>
      <c r="B15" t="s">
        <v>91</v>
      </c>
      <c r="C15" t="s">
        <v>92</v>
      </c>
      <c r="D15" s="68">
        <v>40178</v>
      </c>
      <c r="E15" t="s">
        <v>43</v>
      </c>
      <c r="F15" t="s">
        <v>44</v>
      </c>
      <c r="G15" t="s">
        <v>45</v>
      </c>
      <c r="H15" s="62" t="s">
        <v>46</v>
      </c>
      <c r="I15" s="54">
        <v>12</v>
      </c>
      <c r="K15" s="65"/>
    </row>
    <row r="16" spans="1:22" x14ac:dyDescent="0.2">
      <c r="A16" s="53" t="s">
        <v>93</v>
      </c>
      <c r="B16" t="s">
        <v>94</v>
      </c>
      <c r="C16" t="s">
        <v>79</v>
      </c>
      <c r="D16" s="68">
        <v>22181</v>
      </c>
      <c r="E16" s="61" t="s">
        <v>43</v>
      </c>
      <c r="F16" s="61" t="s">
        <v>44</v>
      </c>
      <c r="G16" s="61" t="s">
        <v>45</v>
      </c>
      <c r="H16" s="62" t="s">
        <v>46</v>
      </c>
      <c r="I16" s="63">
        <v>12</v>
      </c>
      <c r="K16" s="65"/>
    </row>
    <row r="17" spans="1:11" x14ac:dyDescent="0.2">
      <c r="A17" s="53" t="s">
        <v>95</v>
      </c>
      <c r="B17" t="s">
        <v>96</v>
      </c>
      <c r="C17" t="s">
        <v>97</v>
      </c>
      <c r="D17" s="68">
        <v>29687</v>
      </c>
      <c r="E17" t="s">
        <v>43</v>
      </c>
      <c r="F17" t="s">
        <v>44</v>
      </c>
      <c r="G17" t="s">
        <v>45</v>
      </c>
      <c r="H17" s="62" t="s">
        <v>46</v>
      </c>
      <c r="I17" s="54">
        <v>12</v>
      </c>
      <c r="K17" s="65"/>
    </row>
    <row r="18" spans="1:11" x14ac:dyDescent="0.2">
      <c r="A18" s="53" t="s">
        <v>98</v>
      </c>
      <c r="B18" t="s">
        <v>96</v>
      </c>
      <c r="C18" t="s">
        <v>99</v>
      </c>
      <c r="D18" s="68">
        <v>29840</v>
      </c>
      <c r="E18" s="61" t="s">
        <v>43</v>
      </c>
      <c r="F18" s="61" t="s">
        <v>44</v>
      </c>
      <c r="G18" s="61" t="s">
        <v>45</v>
      </c>
      <c r="H18" s="62" t="s">
        <v>46</v>
      </c>
      <c r="I18" s="54">
        <v>12</v>
      </c>
      <c r="K18" s="65"/>
    </row>
    <row r="19" spans="1:11" x14ac:dyDescent="0.2">
      <c r="A19" s="53" t="s">
        <v>606</v>
      </c>
      <c r="B19" t="s">
        <v>96</v>
      </c>
      <c r="C19" t="s">
        <v>158</v>
      </c>
      <c r="D19" s="68"/>
      <c r="E19" s="61" t="s">
        <v>43</v>
      </c>
      <c r="F19" s="61" t="s">
        <v>44</v>
      </c>
      <c r="G19" s="61" t="s">
        <v>45</v>
      </c>
      <c r="H19" s="62" t="s">
        <v>46</v>
      </c>
      <c r="I19" s="54">
        <v>12</v>
      </c>
      <c r="K19" s="65"/>
    </row>
    <row r="20" spans="1:11" x14ac:dyDescent="0.2">
      <c r="A20" s="53" t="s">
        <v>100</v>
      </c>
      <c r="B20" t="s">
        <v>101</v>
      </c>
      <c r="C20" t="s">
        <v>102</v>
      </c>
      <c r="D20" s="68">
        <v>21088</v>
      </c>
      <c r="E20" t="s">
        <v>43</v>
      </c>
      <c r="F20" t="s">
        <v>44</v>
      </c>
      <c r="G20" t="s">
        <v>45</v>
      </c>
      <c r="H20" s="62" t="s">
        <v>46</v>
      </c>
      <c r="I20" s="54">
        <v>12</v>
      </c>
      <c r="K20" s="65"/>
    </row>
    <row r="21" spans="1:11" x14ac:dyDescent="0.2">
      <c r="A21" s="53" t="s">
        <v>103</v>
      </c>
      <c r="B21" t="s">
        <v>104</v>
      </c>
      <c r="C21" t="s">
        <v>79</v>
      </c>
      <c r="D21" s="68">
        <v>21550</v>
      </c>
      <c r="E21" s="61" t="s">
        <v>43</v>
      </c>
      <c r="F21" s="61" t="s">
        <v>44</v>
      </c>
      <c r="G21" s="61" t="s">
        <v>45</v>
      </c>
      <c r="H21" s="62" t="s">
        <v>46</v>
      </c>
      <c r="I21" s="63">
        <v>12</v>
      </c>
      <c r="K21" s="65"/>
    </row>
    <row r="22" spans="1:11" x14ac:dyDescent="0.2">
      <c r="A22" s="64" t="s">
        <v>105</v>
      </c>
      <c r="B22" s="61" t="s">
        <v>106</v>
      </c>
      <c r="C22" s="61" t="s">
        <v>107</v>
      </c>
      <c r="D22" s="103">
        <v>22486</v>
      </c>
      <c r="E22" s="61" t="s">
        <v>43</v>
      </c>
      <c r="F22" s="61" t="s">
        <v>44</v>
      </c>
      <c r="G22" s="61" t="s">
        <v>45</v>
      </c>
      <c r="H22" s="62" t="s">
        <v>46</v>
      </c>
      <c r="I22" s="63">
        <v>12</v>
      </c>
      <c r="K22" s="65"/>
    </row>
    <row r="23" spans="1:11" ht="12" customHeight="1" x14ac:dyDescent="0.2">
      <c r="A23" s="64" t="s">
        <v>108</v>
      </c>
      <c r="B23" s="61" t="s">
        <v>109</v>
      </c>
      <c r="C23" s="61" t="s">
        <v>110</v>
      </c>
      <c r="D23" s="103">
        <v>38563</v>
      </c>
      <c r="E23" t="s">
        <v>43</v>
      </c>
      <c r="F23" t="s">
        <v>44</v>
      </c>
      <c r="G23" t="s">
        <v>45</v>
      </c>
      <c r="H23" s="62" t="s">
        <v>46</v>
      </c>
      <c r="I23" s="54">
        <v>12</v>
      </c>
      <c r="K23" s="65"/>
    </row>
    <row r="24" spans="1:11" x14ac:dyDescent="0.2">
      <c r="A24" s="64" t="s">
        <v>111</v>
      </c>
      <c r="B24" s="61" t="s">
        <v>112</v>
      </c>
      <c r="C24" s="61" t="s">
        <v>113</v>
      </c>
      <c r="D24" s="103">
        <v>37573</v>
      </c>
      <c r="E24" t="s">
        <v>43</v>
      </c>
      <c r="F24" t="s">
        <v>44</v>
      </c>
      <c r="G24" t="s">
        <v>45</v>
      </c>
      <c r="H24" s="62" t="s">
        <v>46</v>
      </c>
      <c r="I24" s="54">
        <v>12</v>
      </c>
      <c r="K24" s="65"/>
    </row>
    <row r="25" spans="1:11" x14ac:dyDescent="0.2">
      <c r="A25" s="64" t="s">
        <v>114</v>
      </c>
      <c r="B25" s="61" t="s">
        <v>112</v>
      </c>
      <c r="C25" s="61" t="s">
        <v>115</v>
      </c>
      <c r="D25" s="103">
        <v>40215</v>
      </c>
      <c r="E25" t="s">
        <v>43</v>
      </c>
      <c r="F25" t="s">
        <v>44</v>
      </c>
      <c r="G25" t="s">
        <v>45</v>
      </c>
      <c r="H25" s="62" t="s">
        <v>46</v>
      </c>
      <c r="I25" s="54">
        <v>12</v>
      </c>
      <c r="K25" s="65"/>
    </row>
    <row r="26" spans="1:11" x14ac:dyDescent="0.2">
      <c r="A26" s="64" t="s">
        <v>116</v>
      </c>
      <c r="B26" s="61" t="s">
        <v>112</v>
      </c>
      <c r="C26" s="61" t="s">
        <v>117</v>
      </c>
      <c r="D26" s="103">
        <v>27861</v>
      </c>
      <c r="E26" t="s">
        <v>43</v>
      </c>
      <c r="F26" t="s">
        <v>44</v>
      </c>
      <c r="G26" t="s">
        <v>45</v>
      </c>
      <c r="H26" s="62" t="s">
        <v>46</v>
      </c>
      <c r="I26" s="54">
        <v>12</v>
      </c>
      <c r="J26" s="54"/>
      <c r="K26" s="65"/>
    </row>
    <row r="27" spans="1:11" x14ac:dyDescent="0.2">
      <c r="A27" s="64" t="s">
        <v>118</v>
      </c>
      <c r="B27" s="61" t="s">
        <v>119</v>
      </c>
      <c r="C27" s="61" t="s">
        <v>120</v>
      </c>
      <c r="D27" s="103">
        <v>20420</v>
      </c>
      <c r="E27" t="s">
        <v>43</v>
      </c>
      <c r="F27" t="s">
        <v>44</v>
      </c>
      <c r="G27" t="s">
        <v>45</v>
      </c>
      <c r="H27" s="62" t="s">
        <v>46</v>
      </c>
      <c r="I27" s="54">
        <v>12</v>
      </c>
      <c r="J27" s="54"/>
      <c r="K27" s="65"/>
    </row>
    <row r="28" spans="1:11" x14ac:dyDescent="0.2">
      <c r="A28" s="64" t="s">
        <v>121</v>
      </c>
      <c r="B28" s="61" t="s">
        <v>122</v>
      </c>
      <c r="C28" s="61" t="s">
        <v>92</v>
      </c>
      <c r="D28" s="103">
        <v>35751</v>
      </c>
      <c r="E28" t="s">
        <v>43</v>
      </c>
      <c r="F28" t="s">
        <v>44</v>
      </c>
      <c r="G28" t="s">
        <v>45</v>
      </c>
      <c r="H28" s="62" t="s">
        <v>46</v>
      </c>
      <c r="I28" s="54">
        <v>12</v>
      </c>
      <c r="J28" s="54"/>
      <c r="K28" s="65"/>
    </row>
    <row r="29" spans="1:11" x14ac:dyDescent="0.2">
      <c r="A29" s="64" t="s">
        <v>123</v>
      </c>
      <c r="B29" s="61" t="s">
        <v>124</v>
      </c>
      <c r="C29" s="61" t="s">
        <v>125</v>
      </c>
      <c r="D29" s="103">
        <v>39581</v>
      </c>
      <c r="E29" t="s">
        <v>43</v>
      </c>
      <c r="F29" t="s">
        <v>44</v>
      </c>
      <c r="G29" t="s">
        <v>45</v>
      </c>
      <c r="H29" s="62" t="s">
        <v>46</v>
      </c>
      <c r="I29" s="54">
        <v>12</v>
      </c>
      <c r="J29" s="54"/>
      <c r="K29" s="65"/>
    </row>
    <row r="30" spans="1:11" x14ac:dyDescent="0.2">
      <c r="A30" s="64" t="s">
        <v>126</v>
      </c>
      <c r="B30" s="61" t="s">
        <v>127</v>
      </c>
      <c r="C30" s="61" t="s">
        <v>128</v>
      </c>
      <c r="D30" s="103">
        <v>33944</v>
      </c>
      <c r="E30" t="s">
        <v>43</v>
      </c>
      <c r="F30" t="s">
        <v>44</v>
      </c>
      <c r="G30" t="s">
        <v>45</v>
      </c>
      <c r="H30" s="62" t="s">
        <v>46</v>
      </c>
      <c r="I30" s="54">
        <v>12</v>
      </c>
      <c r="J30" s="54"/>
      <c r="K30" s="65"/>
    </row>
    <row r="31" spans="1:11" x14ac:dyDescent="0.2">
      <c r="A31" s="64" t="s">
        <v>129</v>
      </c>
      <c r="B31" s="61" t="s">
        <v>130</v>
      </c>
      <c r="C31" s="61" t="s">
        <v>131</v>
      </c>
      <c r="D31" s="103">
        <v>20438</v>
      </c>
      <c r="E31" t="s">
        <v>43</v>
      </c>
      <c r="F31" t="s">
        <v>44</v>
      </c>
      <c r="G31" t="s">
        <v>45</v>
      </c>
      <c r="H31" s="62" t="s">
        <v>46</v>
      </c>
      <c r="I31" s="54">
        <v>12</v>
      </c>
      <c r="J31" s="54"/>
      <c r="K31" s="65"/>
    </row>
    <row r="32" spans="1:11" x14ac:dyDescent="0.2">
      <c r="A32" s="64" t="s">
        <v>605</v>
      </c>
      <c r="B32" s="61" t="s">
        <v>132</v>
      </c>
      <c r="C32" s="61" t="s">
        <v>113</v>
      </c>
      <c r="D32" s="103"/>
      <c r="E32" t="s">
        <v>43</v>
      </c>
      <c r="F32" t="s">
        <v>44</v>
      </c>
      <c r="G32" t="s">
        <v>45</v>
      </c>
      <c r="H32" s="62" t="s">
        <v>46</v>
      </c>
      <c r="I32" s="54">
        <v>12</v>
      </c>
      <c r="J32" s="54"/>
      <c r="K32" s="65"/>
    </row>
    <row r="33" spans="1:11" x14ac:dyDescent="0.2">
      <c r="A33" s="53" t="s">
        <v>133</v>
      </c>
      <c r="B33" s="61" t="s">
        <v>134</v>
      </c>
      <c r="C33" s="61" t="s">
        <v>135</v>
      </c>
      <c r="D33" s="68">
        <v>34590</v>
      </c>
      <c r="E33" t="s">
        <v>43</v>
      </c>
      <c r="F33" t="s">
        <v>44</v>
      </c>
      <c r="G33" t="s">
        <v>45</v>
      </c>
      <c r="H33" s="62" t="s">
        <v>46</v>
      </c>
      <c r="I33" s="54">
        <v>12</v>
      </c>
      <c r="J33" s="54"/>
      <c r="K33" s="65"/>
    </row>
    <row r="34" spans="1:11" x14ac:dyDescent="0.2">
      <c r="A34" s="53" t="s">
        <v>136</v>
      </c>
      <c r="B34" s="61" t="s">
        <v>137</v>
      </c>
      <c r="C34" s="61" t="s">
        <v>138</v>
      </c>
      <c r="D34" s="68">
        <v>40031</v>
      </c>
      <c r="E34" t="s">
        <v>43</v>
      </c>
      <c r="F34" t="s">
        <v>44</v>
      </c>
      <c r="G34" t="s">
        <v>45</v>
      </c>
      <c r="H34" s="62" t="s">
        <v>46</v>
      </c>
      <c r="I34" s="54">
        <v>12</v>
      </c>
      <c r="J34" s="54"/>
      <c r="K34" s="65"/>
    </row>
    <row r="35" spans="1:11" x14ac:dyDescent="0.2">
      <c r="A35" s="53" t="s">
        <v>139</v>
      </c>
      <c r="B35" s="61" t="s">
        <v>140</v>
      </c>
      <c r="C35" s="61" t="s">
        <v>61</v>
      </c>
      <c r="D35" s="68">
        <v>35445</v>
      </c>
      <c r="E35" s="61" t="s">
        <v>43</v>
      </c>
      <c r="F35" s="61" t="s">
        <v>44</v>
      </c>
      <c r="G35" s="61" t="s">
        <v>45</v>
      </c>
      <c r="H35" s="62" t="s">
        <v>46</v>
      </c>
      <c r="I35" s="63">
        <v>12</v>
      </c>
      <c r="J35" s="54"/>
      <c r="K35" s="65"/>
    </row>
    <row r="36" spans="1:11" x14ac:dyDescent="0.2">
      <c r="A36" s="55" t="s">
        <v>42</v>
      </c>
      <c r="B36" s="60" t="s">
        <v>607</v>
      </c>
      <c r="C36" s="60" t="s">
        <v>611</v>
      </c>
      <c r="D36" s="102">
        <v>40283</v>
      </c>
      <c r="E36" s="60" t="s">
        <v>43</v>
      </c>
      <c r="F36" s="61" t="s">
        <v>44</v>
      </c>
      <c r="G36" s="61" t="s">
        <v>45</v>
      </c>
      <c r="H36" s="62" t="s">
        <v>46</v>
      </c>
      <c r="I36" s="63">
        <v>12</v>
      </c>
      <c r="J36" s="54"/>
      <c r="K36" s="65"/>
    </row>
    <row r="37" spans="1:11" x14ac:dyDescent="0.2">
      <c r="A37" s="53" t="s">
        <v>141</v>
      </c>
      <c r="B37" s="61" t="s">
        <v>142</v>
      </c>
      <c r="C37" s="61" t="s">
        <v>143</v>
      </c>
      <c r="D37" s="68">
        <v>38989</v>
      </c>
      <c r="E37" s="61" t="s">
        <v>43</v>
      </c>
      <c r="F37" s="61" t="s">
        <v>44</v>
      </c>
      <c r="G37" s="61" t="s">
        <v>45</v>
      </c>
      <c r="H37" s="62" t="s">
        <v>46</v>
      </c>
      <c r="I37" s="63">
        <v>12</v>
      </c>
      <c r="J37" s="54"/>
      <c r="K37" s="65"/>
    </row>
    <row r="38" spans="1:11" x14ac:dyDescent="0.2">
      <c r="A38" s="53" t="s">
        <v>144</v>
      </c>
      <c r="B38" t="s">
        <v>145</v>
      </c>
      <c r="C38" t="s">
        <v>146</v>
      </c>
      <c r="D38" s="68">
        <v>20776</v>
      </c>
      <c r="E38" s="61" t="s">
        <v>43</v>
      </c>
      <c r="F38" s="61" t="s">
        <v>44</v>
      </c>
      <c r="G38" s="61" t="s">
        <v>45</v>
      </c>
      <c r="H38" s="62" t="s">
        <v>46</v>
      </c>
      <c r="I38" s="63">
        <v>12</v>
      </c>
      <c r="J38" s="54"/>
      <c r="K38" s="65"/>
    </row>
    <row r="39" spans="1:11" x14ac:dyDescent="0.2">
      <c r="A39" s="64" t="s">
        <v>147</v>
      </c>
      <c r="B39" s="61" t="s">
        <v>148</v>
      </c>
      <c r="C39" s="61" t="s">
        <v>149</v>
      </c>
      <c r="D39" s="103">
        <v>23232</v>
      </c>
      <c r="E39" s="61" t="s">
        <v>43</v>
      </c>
      <c r="F39" s="61" t="s">
        <v>44</v>
      </c>
      <c r="G39" s="61" t="s">
        <v>45</v>
      </c>
      <c r="H39" s="62" t="s">
        <v>46</v>
      </c>
      <c r="I39" s="63">
        <v>12</v>
      </c>
      <c r="J39" s="54"/>
      <c r="K39" s="65"/>
    </row>
    <row r="40" spans="1:11" x14ac:dyDescent="0.2">
      <c r="A40" s="64" t="s">
        <v>150</v>
      </c>
      <c r="B40" s="61" t="s">
        <v>151</v>
      </c>
      <c r="C40" s="61" t="s">
        <v>152</v>
      </c>
      <c r="D40" s="103">
        <v>32970</v>
      </c>
      <c r="E40" s="61" t="s">
        <v>43</v>
      </c>
      <c r="F40" s="61" t="s">
        <v>44</v>
      </c>
      <c r="G40" s="61" t="s">
        <v>45</v>
      </c>
      <c r="H40" s="62" t="s">
        <v>46</v>
      </c>
      <c r="I40" s="63">
        <v>12</v>
      </c>
      <c r="J40" s="54"/>
      <c r="K40" s="65"/>
    </row>
    <row r="41" spans="1:11" x14ac:dyDescent="0.2">
      <c r="A41" s="64" t="s">
        <v>153</v>
      </c>
      <c r="B41" s="61" t="s">
        <v>154</v>
      </c>
      <c r="C41" s="61" t="s">
        <v>155</v>
      </c>
      <c r="D41" s="103">
        <v>36265</v>
      </c>
      <c r="E41" s="61" t="s">
        <v>43</v>
      </c>
      <c r="F41" s="61" t="s">
        <v>44</v>
      </c>
      <c r="G41" s="61" t="s">
        <v>45</v>
      </c>
      <c r="H41" s="62" t="s">
        <v>46</v>
      </c>
      <c r="I41" s="63">
        <v>12</v>
      </c>
      <c r="J41" s="54"/>
      <c r="K41" s="65"/>
    </row>
    <row r="42" spans="1:11" x14ac:dyDescent="0.2">
      <c r="A42" s="64" t="s">
        <v>156</v>
      </c>
      <c r="B42" s="61" t="s">
        <v>157</v>
      </c>
      <c r="C42" s="61" t="s">
        <v>158</v>
      </c>
      <c r="D42" s="103">
        <v>40890</v>
      </c>
      <c r="E42" s="61" t="s">
        <v>43</v>
      </c>
      <c r="F42" s="61" t="s">
        <v>44</v>
      </c>
      <c r="G42" s="61" t="s">
        <v>45</v>
      </c>
      <c r="H42" s="62" t="s">
        <v>46</v>
      </c>
      <c r="I42" s="63">
        <v>12</v>
      </c>
      <c r="J42" s="54"/>
      <c r="K42" s="65"/>
    </row>
    <row r="43" spans="1:11" x14ac:dyDescent="0.2">
      <c r="A43" s="64" t="s">
        <v>159</v>
      </c>
      <c r="B43" s="61" t="s">
        <v>157</v>
      </c>
      <c r="C43" s="61" t="s">
        <v>160</v>
      </c>
      <c r="D43" s="103">
        <v>40489</v>
      </c>
      <c r="E43" s="61" t="s">
        <v>43</v>
      </c>
      <c r="F43" s="61" t="s">
        <v>44</v>
      </c>
      <c r="G43" s="61" t="s">
        <v>45</v>
      </c>
      <c r="H43" s="62" t="s">
        <v>46</v>
      </c>
      <c r="I43" s="63">
        <v>12</v>
      </c>
      <c r="J43" s="54"/>
      <c r="K43" s="65"/>
    </row>
    <row r="44" spans="1:11" x14ac:dyDescent="0.2">
      <c r="A44" s="64" t="s">
        <v>161</v>
      </c>
      <c r="B44" s="61" t="s">
        <v>162</v>
      </c>
      <c r="C44" s="61" t="s">
        <v>163</v>
      </c>
      <c r="D44" s="103">
        <v>22835</v>
      </c>
      <c r="E44" s="61" t="s">
        <v>43</v>
      </c>
      <c r="F44" s="61" t="s">
        <v>44</v>
      </c>
      <c r="G44" s="61" t="s">
        <v>45</v>
      </c>
      <c r="H44" s="62" t="s">
        <v>46</v>
      </c>
      <c r="I44" s="63">
        <v>12</v>
      </c>
      <c r="J44" s="54"/>
      <c r="K44" s="65"/>
    </row>
    <row r="45" spans="1:11" x14ac:dyDescent="0.2">
      <c r="A45" s="53" t="s">
        <v>164</v>
      </c>
      <c r="B45" t="s">
        <v>165</v>
      </c>
      <c r="C45" t="s">
        <v>97</v>
      </c>
      <c r="D45" s="68">
        <v>22842</v>
      </c>
      <c r="E45" s="61" t="s">
        <v>43</v>
      </c>
      <c r="F45" s="61" t="s">
        <v>44</v>
      </c>
      <c r="G45" s="61" t="s">
        <v>45</v>
      </c>
      <c r="H45" s="62" t="s">
        <v>46</v>
      </c>
      <c r="I45" s="63">
        <v>12</v>
      </c>
      <c r="J45" s="54"/>
      <c r="K45" s="65"/>
    </row>
    <row r="46" spans="1:11" x14ac:dyDescent="0.2">
      <c r="A46" s="53" t="s">
        <v>166</v>
      </c>
      <c r="B46" s="61" t="s">
        <v>167</v>
      </c>
      <c r="C46" s="61" t="s">
        <v>168</v>
      </c>
      <c r="D46" s="68">
        <v>35684</v>
      </c>
      <c r="E46" s="61" t="s">
        <v>43</v>
      </c>
      <c r="F46" s="61" t="s">
        <v>44</v>
      </c>
      <c r="G46" s="61" t="s">
        <v>45</v>
      </c>
      <c r="H46" s="62" t="s">
        <v>46</v>
      </c>
      <c r="I46" s="63">
        <v>12</v>
      </c>
      <c r="J46" s="54"/>
      <c r="K46" s="65"/>
    </row>
    <row r="47" spans="1:11" x14ac:dyDescent="0.2">
      <c r="A47" s="53" t="s">
        <v>169</v>
      </c>
      <c r="B47" s="61" t="s">
        <v>170</v>
      </c>
      <c r="C47" s="61" t="s">
        <v>158</v>
      </c>
      <c r="D47" s="68">
        <v>38244</v>
      </c>
      <c r="E47" s="61" t="s">
        <v>43</v>
      </c>
      <c r="F47" s="61" t="s">
        <v>44</v>
      </c>
      <c r="G47" s="61" t="s">
        <v>45</v>
      </c>
      <c r="H47" s="62" t="s">
        <v>46</v>
      </c>
      <c r="I47" s="63">
        <v>12</v>
      </c>
      <c r="J47" s="54"/>
      <c r="K47" s="65"/>
    </row>
    <row r="48" spans="1:11" x14ac:dyDescent="0.2">
      <c r="A48" s="53" t="s">
        <v>171</v>
      </c>
      <c r="B48" s="61" t="s">
        <v>172</v>
      </c>
      <c r="C48" s="61" t="s">
        <v>173</v>
      </c>
      <c r="D48" s="68">
        <v>33782</v>
      </c>
      <c r="E48" s="61" t="s">
        <v>43</v>
      </c>
      <c r="F48" s="61" t="s">
        <v>44</v>
      </c>
      <c r="G48" s="61" t="s">
        <v>45</v>
      </c>
      <c r="H48" s="62" t="s">
        <v>46</v>
      </c>
      <c r="I48" s="63">
        <v>12</v>
      </c>
      <c r="J48" s="54"/>
      <c r="K48" s="65"/>
    </row>
    <row r="49" spans="1:11" x14ac:dyDescent="0.2">
      <c r="A49" s="64" t="s">
        <v>174</v>
      </c>
      <c r="B49" s="61" t="s">
        <v>175</v>
      </c>
      <c r="C49" s="61" t="s">
        <v>176</v>
      </c>
      <c r="D49" s="103">
        <v>33707</v>
      </c>
      <c r="E49" s="61" t="s">
        <v>43</v>
      </c>
      <c r="F49" s="61" t="s">
        <v>44</v>
      </c>
      <c r="G49" s="61" t="s">
        <v>45</v>
      </c>
      <c r="H49" s="62" t="s">
        <v>46</v>
      </c>
      <c r="I49" s="63">
        <v>12</v>
      </c>
      <c r="J49" s="54"/>
      <c r="K49" s="65"/>
    </row>
    <row r="50" spans="1:11" x14ac:dyDescent="0.2">
      <c r="A50" s="64" t="s">
        <v>177</v>
      </c>
      <c r="B50" s="61" t="s">
        <v>178</v>
      </c>
      <c r="C50" s="61" t="s">
        <v>113</v>
      </c>
      <c r="D50" s="103">
        <v>40182</v>
      </c>
      <c r="E50" s="61" t="s">
        <v>43</v>
      </c>
      <c r="F50" s="61" t="s">
        <v>44</v>
      </c>
      <c r="G50" s="61" t="s">
        <v>45</v>
      </c>
      <c r="H50" s="62" t="s">
        <v>46</v>
      </c>
      <c r="I50" s="63">
        <v>12</v>
      </c>
      <c r="J50" s="54"/>
      <c r="K50" s="65"/>
    </row>
    <row r="51" spans="1:11" x14ac:dyDescent="0.2">
      <c r="A51" s="64" t="s">
        <v>179</v>
      </c>
      <c r="B51" s="61" t="s">
        <v>180</v>
      </c>
      <c r="C51" s="61" t="s">
        <v>181</v>
      </c>
      <c r="D51" s="103">
        <v>39137</v>
      </c>
      <c r="E51" s="61" t="s">
        <v>43</v>
      </c>
      <c r="F51" s="61" t="s">
        <v>44</v>
      </c>
      <c r="G51" s="61" t="s">
        <v>45</v>
      </c>
      <c r="H51" s="62" t="s">
        <v>46</v>
      </c>
      <c r="I51" s="63">
        <v>12</v>
      </c>
      <c r="J51" s="54"/>
      <c r="K51" s="65"/>
    </row>
    <row r="52" spans="1:11" x14ac:dyDescent="0.2">
      <c r="A52" s="64" t="s">
        <v>182</v>
      </c>
      <c r="B52" s="61" t="s">
        <v>183</v>
      </c>
      <c r="C52" s="61" t="s">
        <v>113</v>
      </c>
      <c r="D52" s="103">
        <v>40686</v>
      </c>
      <c r="E52" s="61" t="s">
        <v>43</v>
      </c>
      <c r="F52" s="61" t="s">
        <v>44</v>
      </c>
      <c r="G52" s="61" t="s">
        <v>45</v>
      </c>
      <c r="H52" s="62" t="s">
        <v>46</v>
      </c>
      <c r="I52" s="63">
        <v>12</v>
      </c>
      <c r="J52" s="54"/>
      <c r="K52" s="65"/>
    </row>
    <row r="53" spans="1:11" x14ac:dyDescent="0.2">
      <c r="A53" s="64" t="s">
        <v>184</v>
      </c>
      <c r="B53" s="61" t="s">
        <v>185</v>
      </c>
      <c r="C53" s="61" t="s">
        <v>117</v>
      </c>
      <c r="D53" s="103">
        <v>40488</v>
      </c>
      <c r="E53" s="61" t="s">
        <v>43</v>
      </c>
      <c r="F53" s="61" t="s">
        <v>44</v>
      </c>
      <c r="G53" s="61" t="s">
        <v>45</v>
      </c>
      <c r="H53" s="62" t="s">
        <v>46</v>
      </c>
      <c r="I53" s="63">
        <v>12</v>
      </c>
      <c r="J53" s="54"/>
      <c r="K53" s="65"/>
    </row>
    <row r="54" spans="1:11" x14ac:dyDescent="0.2">
      <c r="A54" s="53" t="s">
        <v>186</v>
      </c>
      <c r="B54" t="s">
        <v>187</v>
      </c>
      <c r="C54" t="s">
        <v>188</v>
      </c>
      <c r="D54" s="68">
        <v>17389</v>
      </c>
      <c r="E54" s="61" t="s">
        <v>43</v>
      </c>
      <c r="F54" s="61" t="s">
        <v>44</v>
      </c>
      <c r="G54" s="61" t="s">
        <v>45</v>
      </c>
      <c r="H54" s="62" t="s">
        <v>46</v>
      </c>
      <c r="I54" s="63">
        <v>12</v>
      </c>
      <c r="J54" s="54"/>
      <c r="K54" s="65"/>
    </row>
    <row r="55" spans="1:11" x14ac:dyDescent="0.2">
      <c r="A55" s="53" t="s">
        <v>189</v>
      </c>
      <c r="B55" t="s">
        <v>190</v>
      </c>
      <c r="C55" t="s">
        <v>57</v>
      </c>
      <c r="D55" s="68">
        <v>37031</v>
      </c>
      <c r="E55" t="s">
        <v>43</v>
      </c>
      <c r="F55" t="s">
        <v>44</v>
      </c>
      <c r="G55" t="s">
        <v>45</v>
      </c>
      <c r="H55" s="62" t="s">
        <v>46</v>
      </c>
      <c r="I55" s="54">
        <v>12</v>
      </c>
      <c r="J55" s="54"/>
      <c r="K55" s="65"/>
    </row>
    <row r="56" spans="1:11" x14ac:dyDescent="0.2">
      <c r="A56" s="53" t="s">
        <v>194</v>
      </c>
      <c r="B56" s="66" t="s">
        <v>195</v>
      </c>
      <c r="C56" t="s">
        <v>173</v>
      </c>
      <c r="D56" s="68">
        <v>29868</v>
      </c>
      <c r="E56" s="61" t="s">
        <v>43</v>
      </c>
      <c r="F56" s="61" t="s">
        <v>44</v>
      </c>
      <c r="G56" s="61" t="s">
        <v>45</v>
      </c>
      <c r="H56" s="62" t="s">
        <v>46</v>
      </c>
      <c r="I56" s="63">
        <v>12</v>
      </c>
      <c r="J56" s="54"/>
      <c r="K56" s="65"/>
    </row>
    <row r="57" spans="1:11" x14ac:dyDescent="0.2">
      <c r="A57" s="53" t="s">
        <v>196</v>
      </c>
      <c r="B57" s="66" t="s">
        <v>197</v>
      </c>
      <c r="C57" t="s">
        <v>198</v>
      </c>
      <c r="D57" s="68">
        <v>39777</v>
      </c>
      <c r="E57" s="61" t="s">
        <v>43</v>
      </c>
      <c r="F57" s="61" t="s">
        <v>44</v>
      </c>
      <c r="G57" s="61" t="s">
        <v>45</v>
      </c>
      <c r="H57" s="62" t="s">
        <v>46</v>
      </c>
      <c r="I57" s="63">
        <v>12</v>
      </c>
      <c r="J57" s="54"/>
      <c r="K57" s="65"/>
    </row>
    <row r="58" spans="1:11" x14ac:dyDescent="0.2">
      <c r="A58" s="53" t="s">
        <v>199</v>
      </c>
      <c r="B58" s="61" t="s">
        <v>200</v>
      </c>
      <c r="C58" s="61" t="s">
        <v>51</v>
      </c>
      <c r="D58" s="68">
        <v>18681</v>
      </c>
      <c r="E58" s="61" t="s">
        <v>43</v>
      </c>
      <c r="F58" s="61" t="s">
        <v>44</v>
      </c>
      <c r="G58" s="61" t="s">
        <v>45</v>
      </c>
      <c r="H58" s="62" t="s">
        <v>46</v>
      </c>
      <c r="I58" s="63">
        <v>12</v>
      </c>
      <c r="J58" s="54"/>
      <c r="K58" s="65"/>
    </row>
    <row r="59" spans="1:11" x14ac:dyDescent="0.2">
      <c r="A59" s="53" t="s">
        <v>201</v>
      </c>
      <c r="B59" s="61" t="s">
        <v>202</v>
      </c>
      <c r="C59" s="61" t="s">
        <v>70</v>
      </c>
      <c r="D59" s="68"/>
      <c r="E59" s="61" t="s">
        <v>43</v>
      </c>
      <c r="F59" s="61" t="s">
        <v>44</v>
      </c>
      <c r="G59" s="61" t="s">
        <v>45</v>
      </c>
      <c r="H59" s="62" t="s">
        <v>46</v>
      </c>
      <c r="I59" s="63">
        <v>12</v>
      </c>
      <c r="J59" s="54"/>
      <c r="K59" s="65"/>
    </row>
    <row r="60" spans="1:11" x14ac:dyDescent="0.2">
      <c r="A60" s="53" t="s">
        <v>203</v>
      </c>
      <c r="B60" s="61" t="s">
        <v>204</v>
      </c>
      <c r="C60" s="61" t="s">
        <v>205</v>
      </c>
      <c r="D60" s="68">
        <v>20643</v>
      </c>
      <c r="E60" s="61" t="s">
        <v>43</v>
      </c>
      <c r="F60" s="61" t="s">
        <v>44</v>
      </c>
      <c r="G60" s="61" t="s">
        <v>45</v>
      </c>
      <c r="H60" s="62" t="s">
        <v>46</v>
      </c>
      <c r="I60" s="63">
        <v>12</v>
      </c>
      <c r="J60" s="54"/>
      <c r="K60" s="65"/>
    </row>
    <row r="61" spans="1:11" x14ac:dyDescent="0.2">
      <c r="A61" s="53" t="s">
        <v>206</v>
      </c>
      <c r="B61" s="61" t="s">
        <v>207</v>
      </c>
      <c r="C61" s="61" t="s">
        <v>208</v>
      </c>
      <c r="D61" s="68">
        <v>39267</v>
      </c>
      <c r="E61" s="61" t="s">
        <v>43</v>
      </c>
      <c r="F61" s="61" t="s">
        <v>44</v>
      </c>
      <c r="G61" s="61" t="s">
        <v>45</v>
      </c>
      <c r="H61" s="62" t="s">
        <v>46</v>
      </c>
      <c r="I61" s="63">
        <v>12</v>
      </c>
      <c r="K61" s="65"/>
    </row>
    <row r="62" spans="1:11" x14ac:dyDescent="0.2">
      <c r="A62" s="53" t="s">
        <v>209</v>
      </c>
      <c r="B62" s="61" t="s">
        <v>210</v>
      </c>
      <c r="C62" s="61" t="s">
        <v>168</v>
      </c>
      <c r="D62" s="68">
        <v>29847</v>
      </c>
      <c r="E62" s="61" t="s">
        <v>43</v>
      </c>
      <c r="F62" s="61" t="s">
        <v>44</v>
      </c>
      <c r="G62" s="61" t="s">
        <v>45</v>
      </c>
      <c r="H62" s="62" t="s">
        <v>46</v>
      </c>
      <c r="I62" s="63">
        <v>12</v>
      </c>
      <c r="K62" s="65"/>
    </row>
    <row r="63" spans="1:11" x14ac:dyDescent="0.2">
      <c r="A63" s="53" t="s">
        <v>211</v>
      </c>
      <c r="B63" s="61" t="s">
        <v>212</v>
      </c>
      <c r="C63" s="61" t="s">
        <v>79</v>
      </c>
      <c r="D63" s="68">
        <v>18823</v>
      </c>
      <c r="E63" s="61" t="s">
        <v>43</v>
      </c>
      <c r="F63" s="61" t="s">
        <v>44</v>
      </c>
      <c r="G63" s="61" t="s">
        <v>45</v>
      </c>
      <c r="H63" s="62" t="s">
        <v>46</v>
      </c>
      <c r="I63" s="63">
        <v>12</v>
      </c>
      <c r="K63" s="65"/>
    </row>
    <row r="64" spans="1:11" x14ac:dyDescent="0.2">
      <c r="A64" s="53" t="s">
        <v>213</v>
      </c>
      <c r="B64" s="61" t="s">
        <v>214</v>
      </c>
      <c r="C64" s="61" t="s">
        <v>176</v>
      </c>
      <c r="D64" s="68">
        <v>35303</v>
      </c>
      <c r="E64" t="s">
        <v>43</v>
      </c>
      <c r="F64" t="s">
        <v>44</v>
      </c>
      <c r="G64" t="s">
        <v>45</v>
      </c>
      <c r="H64" s="62" t="s">
        <v>46</v>
      </c>
      <c r="I64" s="54">
        <v>12</v>
      </c>
      <c r="K64" s="65"/>
    </row>
    <row r="65" spans="1:11" x14ac:dyDescent="0.2">
      <c r="A65" s="53" t="s">
        <v>215</v>
      </c>
      <c r="B65" s="61" t="s">
        <v>216</v>
      </c>
      <c r="C65" s="61" t="s">
        <v>47</v>
      </c>
      <c r="D65" s="68">
        <v>32028</v>
      </c>
      <c r="E65" s="61" t="s">
        <v>43</v>
      </c>
      <c r="F65" s="61" t="s">
        <v>44</v>
      </c>
      <c r="G65" s="61" t="s">
        <v>45</v>
      </c>
      <c r="H65" s="62" t="s">
        <v>46</v>
      </c>
      <c r="I65" s="63">
        <v>12</v>
      </c>
      <c r="K65" s="65"/>
    </row>
    <row r="66" spans="1:11" x14ac:dyDescent="0.2">
      <c r="A66" s="64" t="s">
        <v>217</v>
      </c>
      <c r="B66" s="61" t="s">
        <v>218</v>
      </c>
      <c r="C66" s="61" t="s">
        <v>79</v>
      </c>
      <c r="D66" s="103">
        <v>29425</v>
      </c>
      <c r="E66" t="s">
        <v>43</v>
      </c>
      <c r="F66" t="s">
        <v>44</v>
      </c>
      <c r="G66" t="s">
        <v>45</v>
      </c>
      <c r="H66" s="62" t="s">
        <v>46</v>
      </c>
      <c r="I66" s="54">
        <v>12</v>
      </c>
      <c r="K66" s="65"/>
    </row>
    <row r="67" spans="1:11" x14ac:dyDescent="0.2">
      <c r="A67" s="64" t="s">
        <v>219</v>
      </c>
      <c r="B67" s="61" t="s">
        <v>220</v>
      </c>
      <c r="C67" s="61" t="s">
        <v>51</v>
      </c>
      <c r="D67" s="103">
        <v>24259</v>
      </c>
      <c r="E67" s="61" t="s">
        <v>43</v>
      </c>
      <c r="F67" s="61" t="s">
        <v>44</v>
      </c>
      <c r="G67" s="61" t="s">
        <v>45</v>
      </c>
      <c r="H67" s="62" t="s">
        <v>46</v>
      </c>
      <c r="I67" s="54">
        <v>12</v>
      </c>
      <c r="K67" s="65"/>
    </row>
    <row r="68" spans="1:11" x14ac:dyDescent="0.2">
      <c r="A68" s="64" t="s">
        <v>221</v>
      </c>
      <c r="B68" s="61" t="s">
        <v>222</v>
      </c>
      <c r="C68" s="61" t="s">
        <v>99</v>
      </c>
      <c r="D68" s="103">
        <v>34057</v>
      </c>
      <c r="E68" t="s">
        <v>43</v>
      </c>
      <c r="F68" t="s">
        <v>44</v>
      </c>
      <c r="G68" t="s">
        <v>45</v>
      </c>
      <c r="H68" s="62" t="s">
        <v>46</v>
      </c>
      <c r="I68" s="54">
        <v>12</v>
      </c>
      <c r="K68" s="65"/>
    </row>
    <row r="69" spans="1:11" x14ac:dyDescent="0.2">
      <c r="A69" s="53" t="s">
        <v>223</v>
      </c>
      <c r="B69" t="s">
        <v>224</v>
      </c>
      <c r="C69" t="s">
        <v>225</v>
      </c>
      <c r="D69" s="68">
        <v>19581</v>
      </c>
      <c r="E69" s="61" t="s">
        <v>43</v>
      </c>
      <c r="F69" s="61" t="s">
        <v>44</v>
      </c>
      <c r="G69" s="61" t="s">
        <v>45</v>
      </c>
      <c r="H69" s="62" t="s">
        <v>46</v>
      </c>
      <c r="I69" s="63">
        <v>12</v>
      </c>
      <c r="K69" s="65"/>
    </row>
    <row r="70" spans="1:11" x14ac:dyDescent="0.2">
      <c r="A70" s="64" t="s">
        <v>226</v>
      </c>
      <c r="B70" s="61" t="s">
        <v>224</v>
      </c>
      <c r="C70" s="61" t="s">
        <v>76</v>
      </c>
      <c r="D70" s="103">
        <v>18466</v>
      </c>
      <c r="E70" s="61" t="s">
        <v>43</v>
      </c>
      <c r="F70" s="61" t="s">
        <v>44</v>
      </c>
      <c r="G70" s="61" t="s">
        <v>45</v>
      </c>
      <c r="H70" s="62" t="s">
        <v>46</v>
      </c>
      <c r="I70" s="63">
        <v>12</v>
      </c>
      <c r="K70" s="65"/>
    </row>
    <row r="71" spans="1:11" x14ac:dyDescent="0.2">
      <c r="A71" s="104" t="s">
        <v>227</v>
      </c>
      <c r="B71" s="105" t="s">
        <v>228</v>
      </c>
      <c r="C71" s="105" t="s">
        <v>92</v>
      </c>
      <c r="D71" s="106">
        <v>40368</v>
      </c>
      <c r="E71" s="105" t="s">
        <v>43</v>
      </c>
      <c r="F71" s="105" t="s">
        <v>44</v>
      </c>
      <c r="G71" s="105" t="s">
        <v>45</v>
      </c>
      <c r="H71" s="107" t="s">
        <v>46</v>
      </c>
      <c r="I71" s="108">
        <v>12</v>
      </c>
      <c r="K71" s="65"/>
    </row>
    <row r="72" spans="1:11" ht="12.75" customHeight="1" x14ac:dyDescent="0.2">
      <c r="A72" s="53" t="s">
        <v>239</v>
      </c>
      <c r="B72" t="s">
        <v>240</v>
      </c>
      <c r="C72" t="s">
        <v>241</v>
      </c>
      <c r="D72" s="68">
        <v>21374</v>
      </c>
      <c r="E72" t="s">
        <v>232</v>
      </c>
      <c r="F72" t="s">
        <v>44</v>
      </c>
      <c r="G72" t="s">
        <v>45</v>
      </c>
      <c r="H72" s="62" t="s">
        <v>46</v>
      </c>
      <c r="I72" s="54">
        <v>13</v>
      </c>
      <c r="J72" s="154" t="s">
        <v>233</v>
      </c>
      <c r="K72" s="154"/>
    </row>
    <row r="73" spans="1:11" x14ac:dyDescent="0.2">
      <c r="A73" s="53" t="s">
        <v>242</v>
      </c>
      <c r="B73" t="s">
        <v>243</v>
      </c>
      <c r="C73" t="s">
        <v>244</v>
      </c>
      <c r="D73" s="68">
        <v>30159</v>
      </c>
      <c r="E73" t="s">
        <v>232</v>
      </c>
      <c r="F73" t="s">
        <v>44</v>
      </c>
      <c r="G73" t="s">
        <v>45</v>
      </c>
      <c r="H73" s="62" t="s">
        <v>46</v>
      </c>
      <c r="I73" s="54">
        <v>13</v>
      </c>
      <c r="J73" s="154"/>
      <c r="K73" s="154"/>
    </row>
    <row r="74" spans="1:11" x14ac:dyDescent="0.2">
      <c r="A74" s="53" t="s">
        <v>254</v>
      </c>
      <c r="B74" t="s">
        <v>255</v>
      </c>
      <c r="C74" t="s">
        <v>97</v>
      </c>
      <c r="D74" s="68">
        <v>15259</v>
      </c>
      <c r="E74" t="s">
        <v>232</v>
      </c>
      <c r="F74" t="s">
        <v>44</v>
      </c>
      <c r="G74" t="s">
        <v>45</v>
      </c>
      <c r="H74" s="62" t="s">
        <v>46</v>
      </c>
      <c r="I74" s="54">
        <v>13</v>
      </c>
      <c r="K74" s="65"/>
    </row>
    <row r="75" spans="1:11" x14ac:dyDescent="0.2">
      <c r="A75" s="109" t="s">
        <v>256</v>
      </c>
      <c r="B75" s="110" t="s">
        <v>257</v>
      </c>
      <c r="C75" s="110" t="s">
        <v>258</v>
      </c>
      <c r="D75" s="111">
        <v>19567</v>
      </c>
      <c r="E75" s="110" t="s">
        <v>232</v>
      </c>
      <c r="F75" s="110" t="s">
        <v>44</v>
      </c>
      <c r="G75" s="110" t="s">
        <v>45</v>
      </c>
      <c r="H75" s="107" t="s">
        <v>46</v>
      </c>
      <c r="I75" s="112">
        <v>13</v>
      </c>
      <c r="K75" s="65"/>
    </row>
    <row r="76" spans="1:11" x14ac:dyDescent="0.2">
      <c r="A76" s="53" t="s">
        <v>571</v>
      </c>
      <c r="B76" t="s">
        <v>572</v>
      </c>
      <c r="C76" t="s">
        <v>51</v>
      </c>
      <c r="D76" s="68">
        <v>20224</v>
      </c>
      <c r="E76" t="s">
        <v>260</v>
      </c>
      <c r="F76" t="s">
        <v>44</v>
      </c>
      <c r="G76" t="s">
        <v>45</v>
      </c>
      <c r="H76" s="62" t="s">
        <v>46</v>
      </c>
      <c r="I76" s="54">
        <v>15</v>
      </c>
      <c r="J76" s="152" t="s">
        <v>261</v>
      </c>
      <c r="K76" s="152"/>
    </row>
    <row r="77" spans="1:11" ht="12.75" customHeight="1" x14ac:dyDescent="0.2">
      <c r="A77" s="53" t="s">
        <v>573</v>
      </c>
      <c r="B77" t="s">
        <v>259</v>
      </c>
      <c r="C77" t="s">
        <v>125</v>
      </c>
      <c r="D77" s="68">
        <v>37592</v>
      </c>
      <c r="E77" t="s">
        <v>260</v>
      </c>
      <c r="F77" t="s">
        <v>44</v>
      </c>
      <c r="G77" t="s">
        <v>45</v>
      </c>
      <c r="H77" s="62" t="s">
        <v>46</v>
      </c>
      <c r="I77" s="54">
        <v>15</v>
      </c>
      <c r="J77" s="152"/>
      <c r="K77" s="152"/>
    </row>
    <row r="78" spans="1:11" ht="12.75" customHeight="1" x14ac:dyDescent="0.2">
      <c r="A78" s="53" t="s">
        <v>262</v>
      </c>
      <c r="B78" t="s">
        <v>263</v>
      </c>
      <c r="C78" t="s">
        <v>76</v>
      </c>
      <c r="D78" s="68">
        <v>19439</v>
      </c>
      <c r="E78" t="s">
        <v>260</v>
      </c>
      <c r="F78" t="s">
        <v>44</v>
      </c>
      <c r="G78" t="s">
        <v>45</v>
      </c>
      <c r="H78" s="62" t="s">
        <v>46</v>
      </c>
      <c r="I78" s="54">
        <v>15</v>
      </c>
      <c r="J78" s="152"/>
      <c r="K78" s="152"/>
    </row>
    <row r="79" spans="1:11" ht="12.75" customHeight="1" x14ac:dyDescent="0.2">
      <c r="A79" s="53" t="s">
        <v>574</v>
      </c>
      <c r="B79" t="s">
        <v>264</v>
      </c>
      <c r="C79" t="s">
        <v>265</v>
      </c>
      <c r="D79" s="68">
        <v>28855</v>
      </c>
      <c r="E79" t="s">
        <v>260</v>
      </c>
      <c r="F79" t="s">
        <v>44</v>
      </c>
      <c r="G79" t="s">
        <v>45</v>
      </c>
      <c r="H79" s="62" t="s">
        <v>46</v>
      </c>
      <c r="I79" s="54">
        <v>15</v>
      </c>
      <c r="J79" s="152"/>
      <c r="K79" s="152"/>
    </row>
    <row r="80" spans="1:11" ht="12.75" customHeight="1" x14ac:dyDescent="0.2">
      <c r="A80" s="53" t="s">
        <v>266</v>
      </c>
      <c r="B80" t="s">
        <v>267</v>
      </c>
      <c r="C80" t="s">
        <v>268</v>
      </c>
      <c r="D80" s="68">
        <v>19580</v>
      </c>
      <c r="E80" t="s">
        <v>260</v>
      </c>
      <c r="F80" t="s">
        <v>44</v>
      </c>
      <c r="G80" t="s">
        <v>45</v>
      </c>
      <c r="H80" s="62" t="s">
        <v>46</v>
      </c>
      <c r="I80" s="54">
        <v>15</v>
      </c>
      <c r="K80" s="65"/>
    </row>
    <row r="81" spans="1:11" ht="12.75" customHeight="1" x14ac:dyDescent="0.2">
      <c r="A81" s="53" t="s">
        <v>575</v>
      </c>
      <c r="B81" t="s">
        <v>269</v>
      </c>
      <c r="C81" t="s">
        <v>238</v>
      </c>
      <c r="D81" s="68">
        <v>35860</v>
      </c>
      <c r="E81" t="s">
        <v>260</v>
      </c>
      <c r="F81" t="s">
        <v>44</v>
      </c>
      <c r="G81" t="s">
        <v>45</v>
      </c>
      <c r="H81" s="62" t="s">
        <v>46</v>
      </c>
      <c r="I81" s="54">
        <v>15</v>
      </c>
      <c r="K81" s="65"/>
    </row>
    <row r="82" spans="1:11" ht="12.75" customHeight="1" x14ac:dyDescent="0.2">
      <c r="A82" s="53" t="s">
        <v>608</v>
      </c>
      <c r="B82" t="s">
        <v>609</v>
      </c>
      <c r="C82" t="s">
        <v>424</v>
      </c>
      <c r="D82" s="68">
        <v>38446</v>
      </c>
      <c r="E82" t="s">
        <v>260</v>
      </c>
      <c r="F82" t="s">
        <v>44</v>
      </c>
      <c r="G82" t="s">
        <v>45</v>
      </c>
      <c r="H82" s="62" t="s">
        <v>46</v>
      </c>
      <c r="I82" s="54">
        <v>15</v>
      </c>
      <c r="K82" s="65"/>
    </row>
    <row r="83" spans="1:11" ht="12.75" customHeight="1" x14ac:dyDescent="0.2">
      <c r="A83" s="53" t="s">
        <v>270</v>
      </c>
      <c r="B83" s="66" t="s">
        <v>271</v>
      </c>
      <c r="C83" t="s">
        <v>238</v>
      </c>
      <c r="D83" s="68">
        <v>16899</v>
      </c>
      <c r="E83" t="s">
        <v>260</v>
      </c>
      <c r="F83" t="s">
        <v>44</v>
      </c>
      <c r="G83" t="s">
        <v>45</v>
      </c>
      <c r="H83" s="62" t="s">
        <v>46</v>
      </c>
      <c r="I83" s="54">
        <v>15</v>
      </c>
      <c r="K83" s="65"/>
    </row>
    <row r="84" spans="1:11" ht="12.75" customHeight="1" x14ac:dyDescent="0.2">
      <c r="A84" s="53" t="s">
        <v>612</v>
      </c>
      <c r="B84" s="66" t="s">
        <v>613</v>
      </c>
      <c r="C84" t="s">
        <v>99</v>
      </c>
      <c r="D84" s="68">
        <v>29223</v>
      </c>
      <c r="E84" t="s">
        <v>260</v>
      </c>
      <c r="F84" t="s">
        <v>44</v>
      </c>
      <c r="G84" t="s">
        <v>45</v>
      </c>
      <c r="H84" s="62" t="s">
        <v>46</v>
      </c>
      <c r="I84" s="54">
        <v>15</v>
      </c>
      <c r="K84" s="65"/>
    </row>
    <row r="85" spans="1:11" ht="12.75" customHeight="1" x14ac:dyDescent="0.2">
      <c r="A85" s="53" t="s">
        <v>272</v>
      </c>
      <c r="B85" t="s">
        <v>273</v>
      </c>
      <c r="C85" t="s">
        <v>120</v>
      </c>
      <c r="D85" s="68">
        <v>20934</v>
      </c>
      <c r="E85" t="s">
        <v>260</v>
      </c>
      <c r="F85" t="s">
        <v>44</v>
      </c>
      <c r="G85" t="s">
        <v>45</v>
      </c>
      <c r="H85" s="62" t="s">
        <v>46</v>
      </c>
      <c r="I85" s="54">
        <v>15</v>
      </c>
      <c r="K85" s="65"/>
    </row>
    <row r="86" spans="1:11" x14ac:dyDescent="0.2">
      <c r="A86" s="53" t="s">
        <v>274</v>
      </c>
      <c r="B86" t="s">
        <v>275</v>
      </c>
      <c r="C86" t="s">
        <v>276</v>
      </c>
      <c r="D86" s="68">
        <v>29928</v>
      </c>
      <c r="E86" t="s">
        <v>260</v>
      </c>
      <c r="F86" t="s">
        <v>44</v>
      </c>
      <c r="G86" t="s">
        <v>45</v>
      </c>
      <c r="H86" s="62" t="s">
        <v>46</v>
      </c>
      <c r="I86" s="54">
        <v>15</v>
      </c>
      <c r="K86" s="65"/>
    </row>
    <row r="87" spans="1:11" x14ac:dyDescent="0.2">
      <c r="A87" s="53" t="s">
        <v>277</v>
      </c>
      <c r="B87" t="s">
        <v>278</v>
      </c>
      <c r="C87" t="s">
        <v>279</v>
      </c>
      <c r="D87" s="68">
        <v>26412</v>
      </c>
      <c r="E87" t="s">
        <v>260</v>
      </c>
      <c r="F87" t="s">
        <v>44</v>
      </c>
      <c r="G87" t="s">
        <v>45</v>
      </c>
      <c r="H87" s="62" t="s">
        <v>46</v>
      </c>
      <c r="I87" s="54">
        <v>15</v>
      </c>
      <c r="K87" s="65"/>
    </row>
    <row r="88" spans="1:11" x14ac:dyDescent="0.2">
      <c r="A88" s="53" t="s">
        <v>576</v>
      </c>
      <c r="B88" t="s">
        <v>280</v>
      </c>
      <c r="C88" t="s">
        <v>281</v>
      </c>
      <c r="D88" s="68">
        <v>24854</v>
      </c>
      <c r="E88" t="s">
        <v>260</v>
      </c>
      <c r="F88" t="s">
        <v>44</v>
      </c>
      <c r="G88" t="s">
        <v>45</v>
      </c>
      <c r="H88" s="62" t="s">
        <v>46</v>
      </c>
      <c r="I88" s="54">
        <v>15</v>
      </c>
      <c r="K88" s="65"/>
    </row>
    <row r="89" spans="1:11" x14ac:dyDescent="0.2">
      <c r="A89" s="53" t="s">
        <v>282</v>
      </c>
      <c r="B89" t="s">
        <v>283</v>
      </c>
      <c r="C89" t="s">
        <v>284</v>
      </c>
      <c r="D89" s="68">
        <v>30209</v>
      </c>
      <c r="E89" t="s">
        <v>260</v>
      </c>
      <c r="F89" t="s">
        <v>44</v>
      </c>
      <c r="G89" t="s">
        <v>45</v>
      </c>
      <c r="H89" s="62" t="s">
        <v>46</v>
      </c>
      <c r="I89" s="54">
        <v>15</v>
      </c>
      <c r="K89" s="65"/>
    </row>
    <row r="90" spans="1:11" x14ac:dyDescent="0.2">
      <c r="A90" s="53" t="s">
        <v>285</v>
      </c>
      <c r="B90" t="s">
        <v>286</v>
      </c>
      <c r="C90" t="s">
        <v>287</v>
      </c>
      <c r="D90" s="68">
        <v>17792</v>
      </c>
      <c r="E90" t="s">
        <v>260</v>
      </c>
      <c r="F90" t="s">
        <v>44</v>
      </c>
      <c r="G90" t="s">
        <v>45</v>
      </c>
      <c r="H90" s="62" t="s">
        <v>46</v>
      </c>
      <c r="I90" s="54">
        <v>15</v>
      </c>
      <c r="K90" s="65"/>
    </row>
    <row r="91" spans="1:11" x14ac:dyDescent="0.2">
      <c r="A91" s="53" t="s">
        <v>288</v>
      </c>
      <c r="B91" t="s">
        <v>289</v>
      </c>
      <c r="C91" t="s">
        <v>290</v>
      </c>
      <c r="D91" s="68">
        <v>34283</v>
      </c>
      <c r="E91" t="s">
        <v>260</v>
      </c>
      <c r="F91" t="s">
        <v>44</v>
      </c>
      <c r="G91" t="s">
        <v>45</v>
      </c>
      <c r="H91" s="62" t="s">
        <v>46</v>
      </c>
      <c r="I91" s="54">
        <v>15</v>
      </c>
      <c r="K91" s="65"/>
    </row>
    <row r="92" spans="1:11" x14ac:dyDescent="0.2">
      <c r="A92" s="53" t="s">
        <v>291</v>
      </c>
      <c r="B92" t="s">
        <v>137</v>
      </c>
      <c r="C92" t="s">
        <v>64</v>
      </c>
      <c r="D92" s="68">
        <v>25727</v>
      </c>
      <c r="E92" t="s">
        <v>260</v>
      </c>
      <c r="F92" t="s">
        <v>44</v>
      </c>
      <c r="G92" t="s">
        <v>45</v>
      </c>
      <c r="H92" s="62" t="s">
        <v>46</v>
      </c>
      <c r="I92" s="54">
        <v>15</v>
      </c>
      <c r="K92" s="65"/>
    </row>
    <row r="93" spans="1:11" x14ac:dyDescent="0.2">
      <c r="A93" s="53" t="s">
        <v>577</v>
      </c>
      <c r="B93" t="s">
        <v>292</v>
      </c>
      <c r="C93" t="s">
        <v>293</v>
      </c>
      <c r="D93" s="68">
        <v>29480</v>
      </c>
      <c r="E93" t="s">
        <v>260</v>
      </c>
      <c r="F93" t="s">
        <v>44</v>
      </c>
      <c r="G93" t="s">
        <v>45</v>
      </c>
      <c r="H93" s="62" t="s">
        <v>46</v>
      </c>
      <c r="I93" s="54">
        <v>15</v>
      </c>
      <c r="K93" s="65"/>
    </row>
    <row r="94" spans="1:11" x14ac:dyDescent="0.2">
      <c r="A94" s="53" t="s">
        <v>620</v>
      </c>
      <c r="B94" t="s">
        <v>621</v>
      </c>
      <c r="C94" t="s">
        <v>188</v>
      </c>
      <c r="D94" s="68">
        <v>29967</v>
      </c>
      <c r="E94" t="s">
        <v>260</v>
      </c>
      <c r="F94" t="s">
        <v>44</v>
      </c>
      <c r="G94" t="s">
        <v>45</v>
      </c>
      <c r="H94" s="62" t="s">
        <v>46</v>
      </c>
      <c r="I94" s="54">
        <v>15</v>
      </c>
      <c r="K94" s="65"/>
    </row>
    <row r="95" spans="1:11" x14ac:dyDescent="0.2">
      <c r="A95" s="53" t="s">
        <v>622</v>
      </c>
      <c r="B95" t="s">
        <v>623</v>
      </c>
      <c r="C95" t="s">
        <v>624</v>
      </c>
      <c r="D95" s="68">
        <v>26569</v>
      </c>
      <c r="E95" t="s">
        <v>260</v>
      </c>
      <c r="F95" t="s">
        <v>44</v>
      </c>
      <c r="G95" t="s">
        <v>45</v>
      </c>
      <c r="H95" s="62" t="s">
        <v>46</v>
      </c>
      <c r="I95" s="54">
        <v>15</v>
      </c>
      <c r="K95" s="65"/>
    </row>
    <row r="96" spans="1:11" x14ac:dyDescent="0.2">
      <c r="A96" s="53" t="s">
        <v>294</v>
      </c>
      <c r="B96" t="s">
        <v>295</v>
      </c>
      <c r="C96" t="s">
        <v>296</v>
      </c>
      <c r="D96" s="68">
        <v>20054</v>
      </c>
      <c r="E96" t="s">
        <v>260</v>
      </c>
      <c r="F96" t="s">
        <v>44</v>
      </c>
      <c r="G96" t="s">
        <v>45</v>
      </c>
      <c r="H96" s="62" t="s">
        <v>46</v>
      </c>
      <c r="I96" s="54">
        <v>15</v>
      </c>
      <c r="K96" s="65"/>
    </row>
    <row r="97" spans="1:11" x14ac:dyDescent="0.2">
      <c r="A97" s="53" t="s">
        <v>578</v>
      </c>
      <c r="B97" t="s">
        <v>297</v>
      </c>
      <c r="C97" t="s">
        <v>298</v>
      </c>
      <c r="D97" s="68">
        <v>24328</v>
      </c>
      <c r="E97" t="s">
        <v>260</v>
      </c>
      <c r="F97" t="s">
        <v>44</v>
      </c>
      <c r="G97" t="s">
        <v>45</v>
      </c>
      <c r="H97" s="62" t="s">
        <v>46</v>
      </c>
      <c r="I97" s="54">
        <v>15</v>
      </c>
      <c r="K97" s="65"/>
    </row>
    <row r="98" spans="1:11" x14ac:dyDescent="0.2">
      <c r="A98" s="53" t="s">
        <v>579</v>
      </c>
      <c r="B98" t="s">
        <v>299</v>
      </c>
      <c r="C98" t="s">
        <v>300</v>
      </c>
      <c r="D98" s="68">
        <v>20800</v>
      </c>
      <c r="E98" t="s">
        <v>260</v>
      </c>
      <c r="F98" t="s">
        <v>44</v>
      </c>
      <c r="G98" t="s">
        <v>45</v>
      </c>
      <c r="H98" s="62" t="s">
        <v>46</v>
      </c>
      <c r="I98" s="54">
        <v>15</v>
      </c>
      <c r="K98" s="65"/>
    </row>
    <row r="99" spans="1:11" x14ac:dyDescent="0.2">
      <c r="A99" s="53" t="s">
        <v>301</v>
      </c>
      <c r="B99" t="s">
        <v>302</v>
      </c>
      <c r="C99" t="s">
        <v>303</v>
      </c>
      <c r="D99" s="68">
        <v>21210</v>
      </c>
      <c r="E99" t="s">
        <v>260</v>
      </c>
      <c r="F99" t="s">
        <v>44</v>
      </c>
      <c r="G99" t="s">
        <v>45</v>
      </c>
      <c r="H99" s="62" t="s">
        <v>46</v>
      </c>
      <c r="I99" s="54">
        <v>15</v>
      </c>
      <c r="K99" s="65"/>
    </row>
    <row r="100" spans="1:11" ht="12.75" customHeight="1" x14ac:dyDescent="0.2">
      <c r="A100" s="53" t="s">
        <v>580</v>
      </c>
      <c r="B100" t="s">
        <v>157</v>
      </c>
      <c r="C100" t="s">
        <v>173</v>
      </c>
      <c r="D100" s="68">
        <v>33209</v>
      </c>
      <c r="E100" t="s">
        <v>260</v>
      </c>
      <c r="F100" t="s">
        <v>44</v>
      </c>
      <c r="G100" t="s">
        <v>45</v>
      </c>
      <c r="H100" s="62" t="s">
        <v>46</v>
      </c>
      <c r="I100" s="54">
        <v>15</v>
      </c>
    </row>
    <row r="101" spans="1:11" x14ac:dyDescent="0.2">
      <c r="A101" s="53" t="s">
        <v>581</v>
      </c>
      <c r="B101" t="s">
        <v>304</v>
      </c>
      <c r="C101" t="s">
        <v>198</v>
      </c>
      <c r="D101" s="68">
        <v>22263</v>
      </c>
      <c r="E101" t="s">
        <v>260</v>
      </c>
      <c r="F101" t="s">
        <v>44</v>
      </c>
      <c r="G101" t="s">
        <v>45</v>
      </c>
      <c r="H101" s="62" t="s">
        <v>46</v>
      </c>
      <c r="I101" s="54">
        <v>15</v>
      </c>
      <c r="K101" s="65"/>
    </row>
    <row r="102" spans="1:11" x14ac:dyDescent="0.2">
      <c r="A102" s="53" t="s">
        <v>305</v>
      </c>
      <c r="B102" t="s">
        <v>306</v>
      </c>
      <c r="C102" t="s">
        <v>307</v>
      </c>
      <c r="D102" s="68">
        <v>28218</v>
      </c>
      <c r="E102" t="s">
        <v>260</v>
      </c>
      <c r="F102" t="s">
        <v>44</v>
      </c>
      <c r="G102" t="s">
        <v>45</v>
      </c>
      <c r="H102" s="62" t="s">
        <v>46</v>
      </c>
      <c r="I102" s="54">
        <v>15</v>
      </c>
      <c r="K102" s="65"/>
    </row>
    <row r="103" spans="1:11" x14ac:dyDescent="0.2">
      <c r="A103" s="53" t="s">
        <v>582</v>
      </c>
      <c r="B103" t="s">
        <v>308</v>
      </c>
      <c r="C103" t="s">
        <v>61</v>
      </c>
      <c r="D103" s="68">
        <v>27411</v>
      </c>
      <c r="E103" t="s">
        <v>260</v>
      </c>
      <c r="F103" t="s">
        <v>44</v>
      </c>
      <c r="G103" t="s">
        <v>45</v>
      </c>
      <c r="H103" s="62" t="s">
        <v>46</v>
      </c>
      <c r="I103" s="54">
        <v>15</v>
      </c>
      <c r="K103" s="65"/>
    </row>
    <row r="104" spans="1:11" x14ac:dyDescent="0.2">
      <c r="A104" s="53" t="s">
        <v>309</v>
      </c>
      <c r="B104" t="s">
        <v>310</v>
      </c>
      <c r="C104" t="s">
        <v>296</v>
      </c>
      <c r="D104" s="68">
        <v>17533</v>
      </c>
      <c r="E104" t="s">
        <v>260</v>
      </c>
      <c r="F104" t="s">
        <v>44</v>
      </c>
      <c r="G104" t="s">
        <v>45</v>
      </c>
      <c r="H104" s="62" t="s">
        <v>46</v>
      </c>
      <c r="I104" s="54">
        <v>15</v>
      </c>
      <c r="K104" s="65"/>
    </row>
    <row r="105" spans="1:11" x14ac:dyDescent="0.2">
      <c r="A105" s="53" t="s">
        <v>583</v>
      </c>
      <c r="B105" t="s">
        <v>584</v>
      </c>
      <c r="C105" t="s">
        <v>585</v>
      </c>
      <c r="D105" s="68">
        <v>30748</v>
      </c>
      <c r="E105" t="s">
        <v>260</v>
      </c>
      <c r="F105" t="s">
        <v>44</v>
      </c>
      <c r="G105" t="s">
        <v>45</v>
      </c>
      <c r="H105" s="62" t="s">
        <v>46</v>
      </c>
      <c r="I105" s="54">
        <v>15</v>
      </c>
      <c r="K105" s="65"/>
    </row>
    <row r="106" spans="1:11" x14ac:dyDescent="0.2">
      <c r="A106" s="53" t="s">
        <v>191</v>
      </c>
      <c r="B106" t="s">
        <v>192</v>
      </c>
      <c r="C106" t="s">
        <v>193</v>
      </c>
      <c r="D106" s="68">
        <v>38446</v>
      </c>
      <c r="E106" s="61" t="s">
        <v>260</v>
      </c>
      <c r="F106" s="61" t="s">
        <v>44</v>
      </c>
      <c r="G106" s="61" t="s">
        <v>45</v>
      </c>
      <c r="H106" s="62" t="s">
        <v>46</v>
      </c>
      <c r="I106" s="54">
        <v>15</v>
      </c>
      <c r="J106" s="63" t="s">
        <v>610</v>
      </c>
      <c r="K106" s="65"/>
    </row>
    <row r="107" spans="1:11" x14ac:dyDescent="0.2">
      <c r="A107" s="53" t="s">
        <v>311</v>
      </c>
      <c r="B107" t="s">
        <v>312</v>
      </c>
      <c r="C107" t="s">
        <v>163</v>
      </c>
      <c r="D107" s="68">
        <v>20202</v>
      </c>
      <c r="E107" t="s">
        <v>260</v>
      </c>
      <c r="F107" t="s">
        <v>44</v>
      </c>
      <c r="G107" t="s">
        <v>45</v>
      </c>
      <c r="H107" s="62" t="s">
        <v>46</v>
      </c>
      <c r="I107" s="54">
        <v>15</v>
      </c>
      <c r="K107" s="65"/>
    </row>
    <row r="108" spans="1:11" x14ac:dyDescent="0.2">
      <c r="A108" s="53" t="s">
        <v>313</v>
      </c>
      <c r="B108" t="s">
        <v>314</v>
      </c>
      <c r="C108" t="s">
        <v>198</v>
      </c>
      <c r="D108" s="68">
        <v>21728</v>
      </c>
      <c r="E108" t="s">
        <v>260</v>
      </c>
      <c r="F108" t="s">
        <v>44</v>
      </c>
      <c r="G108" t="s">
        <v>45</v>
      </c>
      <c r="H108" s="62" t="s">
        <v>46</v>
      </c>
      <c r="I108" s="54">
        <v>15</v>
      </c>
      <c r="K108" s="65"/>
    </row>
    <row r="109" spans="1:11" x14ac:dyDescent="0.2">
      <c r="A109" s="53" t="s">
        <v>315</v>
      </c>
      <c r="B109" t="s">
        <v>316</v>
      </c>
      <c r="C109" t="s">
        <v>317</v>
      </c>
      <c r="D109" s="68">
        <v>22104</v>
      </c>
      <c r="E109" t="s">
        <v>260</v>
      </c>
      <c r="F109" t="s">
        <v>44</v>
      </c>
      <c r="G109" t="s">
        <v>45</v>
      </c>
      <c r="H109" s="62" t="s">
        <v>46</v>
      </c>
      <c r="I109" s="54">
        <v>15</v>
      </c>
      <c r="K109" s="65"/>
    </row>
    <row r="110" spans="1:11" x14ac:dyDescent="0.2">
      <c r="A110" s="53" t="s">
        <v>318</v>
      </c>
      <c r="B110" t="s">
        <v>319</v>
      </c>
      <c r="C110" t="s">
        <v>198</v>
      </c>
      <c r="D110" s="68">
        <v>29721</v>
      </c>
      <c r="E110" t="s">
        <v>260</v>
      </c>
      <c r="F110" t="s">
        <v>44</v>
      </c>
      <c r="G110" t="s">
        <v>45</v>
      </c>
      <c r="H110" s="62" t="s">
        <v>46</v>
      </c>
      <c r="I110" s="54">
        <v>15</v>
      </c>
      <c r="K110" s="65"/>
    </row>
    <row r="111" spans="1:11" x14ac:dyDescent="0.2">
      <c r="A111" s="53" t="s">
        <v>320</v>
      </c>
      <c r="B111" t="s">
        <v>321</v>
      </c>
      <c r="C111" t="s">
        <v>322</v>
      </c>
      <c r="D111" s="68">
        <v>32720</v>
      </c>
      <c r="E111" t="s">
        <v>260</v>
      </c>
      <c r="F111" t="s">
        <v>44</v>
      </c>
      <c r="G111" t="s">
        <v>45</v>
      </c>
      <c r="H111" s="62" t="s">
        <v>46</v>
      </c>
      <c r="I111" s="54">
        <v>15</v>
      </c>
      <c r="K111" s="65"/>
    </row>
    <row r="112" spans="1:11" x14ac:dyDescent="0.2">
      <c r="A112" s="53" t="s">
        <v>604</v>
      </c>
      <c r="B112" t="s">
        <v>323</v>
      </c>
      <c r="C112" t="s">
        <v>324</v>
      </c>
      <c r="D112" s="68">
        <v>34090</v>
      </c>
      <c r="E112" t="s">
        <v>260</v>
      </c>
      <c r="F112" t="s">
        <v>44</v>
      </c>
      <c r="G112" t="s">
        <v>45</v>
      </c>
      <c r="H112" s="62" t="s">
        <v>46</v>
      </c>
      <c r="I112" s="54">
        <v>15</v>
      </c>
      <c r="K112" s="65"/>
    </row>
    <row r="113" spans="1:11" x14ac:dyDescent="0.2">
      <c r="A113" s="109" t="s">
        <v>325</v>
      </c>
      <c r="B113" s="110" t="s">
        <v>326</v>
      </c>
      <c r="C113" s="110" t="s">
        <v>327</v>
      </c>
      <c r="D113" s="111">
        <v>24386</v>
      </c>
      <c r="E113" s="110" t="s">
        <v>260</v>
      </c>
      <c r="F113" s="110" t="s">
        <v>44</v>
      </c>
      <c r="G113" s="110" t="s">
        <v>45</v>
      </c>
      <c r="H113" s="107" t="s">
        <v>46</v>
      </c>
      <c r="I113" s="112">
        <v>15</v>
      </c>
    </row>
    <row r="114" spans="1:11" ht="12.75" customHeight="1" x14ac:dyDescent="0.2">
      <c r="A114" s="53" t="s">
        <v>328</v>
      </c>
      <c r="B114" t="s">
        <v>329</v>
      </c>
      <c r="C114" t="s">
        <v>163</v>
      </c>
      <c r="D114" s="68">
        <v>17669</v>
      </c>
      <c r="E114" t="s">
        <v>330</v>
      </c>
      <c r="F114" t="s">
        <v>44</v>
      </c>
      <c r="G114" t="s">
        <v>45</v>
      </c>
      <c r="H114" s="62" t="s">
        <v>46</v>
      </c>
      <c r="I114" s="54">
        <v>11</v>
      </c>
      <c r="J114" s="153" t="s">
        <v>331</v>
      </c>
      <c r="K114" s="153"/>
    </row>
    <row r="115" spans="1:11" ht="12.75" customHeight="1" x14ac:dyDescent="0.2">
      <c r="A115" s="53" t="s">
        <v>332</v>
      </c>
      <c r="B115" t="s">
        <v>333</v>
      </c>
      <c r="C115" t="s">
        <v>307</v>
      </c>
      <c r="D115" s="68">
        <v>29624</v>
      </c>
      <c r="E115" t="s">
        <v>330</v>
      </c>
      <c r="F115" t="s">
        <v>44</v>
      </c>
      <c r="G115" t="s">
        <v>45</v>
      </c>
      <c r="H115" s="62" t="s">
        <v>46</v>
      </c>
      <c r="I115" s="54">
        <v>11</v>
      </c>
      <c r="J115" s="153"/>
      <c r="K115" s="153"/>
    </row>
    <row r="116" spans="1:11" ht="12.75" customHeight="1" x14ac:dyDescent="0.2">
      <c r="A116" s="53" t="s">
        <v>381</v>
      </c>
      <c r="B116" t="s">
        <v>586</v>
      </c>
      <c r="C116" t="s">
        <v>76</v>
      </c>
      <c r="D116" s="68">
        <v>21180</v>
      </c>
      <c r="E116" t="s">
        <v>330</v>
      </c>
      <c r="F116" t="s">
        <v>44</v>
      </c>
      <c r="G116" t="s">
        <v>45</v>
      </c>
      <c r="H116" s="62" t="s">
        <v>46</v>
      </c>
      <c r="I116" s="54">
        <v>11</v>
      </c>
      <c r="J116" s="153"/>
      <c r="K116" s="153"/>
    </row>
    <row r="117" spans="1:11" ht="12.75" customHeight="1" x14ac:dyDescent="0.2">
      <c r="A117" s="53" t="s">
        <v>334</v>
      </c>
      <c r="B117" t="s">
        <v>335</v>
      </c>
      <c r="C117" t="s">
        <v>131</v>
      </c>
      <c r="D117" s="68">
        <v>28661</v>
      </c>
      <c r="E117" t="s">
        <v>330</v>
      </c>
      <c r="F117" t="s">
        <v>44</v>
      </c>
      <c r="G117" t="s">
        <v>45</v>
      </c>
      <c r="H117" s="62" t="s">
        <v>46</v>
      </c>
      <c r="I117" s="54">
        <v>11</v>
      </c>
      <c r="J117" s="153"/>
      <c r="K117" s="153"/>
    </row>
    <row r="118" spans="1:11" ht="12.75" customHeight="1" x14ac:dyDescent="0.2">
      <c r="A118" s="53" t="s">
        <v>336</v>
      </c>
      <c r="B118" t="s">
        <v>337</v>
      </c>
      <c r="C118" t="s">
        <v>76</v>
      </c>
      <c r="D118" s="68">
        <v>22507</v>
      </c>
      <c r="E118" t="s">
        <v>330</v>
      </c>
      <c r="F118" t="s">
        <v>44</v>
      </c>
      <c r="G118" t="s">
        <v>45</v>
      </c>
      <c r="H118" s="62" t="s">
        <v>46</v>
      </c>
      <c r="I118" s="54">
        <v>11</v>
      </c>
    </row>
    <row r="119" spans="1:11" ht="12.75" customHeight="1" x14ac:dyDescent="0.2">
      <c r="A119" s="53" t="s">
        <v>338</v>
      </c>
      <c r="B119" t="s">
        <v>339</v>
      </c>
      <c r="C119" t="s">
        <v>61</v>
      </c>
      <c r="D119" s="68">
        <v>25455</v>
      </c>
      <c r="E119" t="s">
        <v>330</v>
      </c>
      <c r="F119" t="s">
        <v>44</v>
      </c>
      <c r="G119" t="s">
        <v>45</v>
      </c>
      <c r="H119" s="62" t="s">
        <v>46</v>
      </c>
      <c r="I119" s="54">
        <v>11</v>
      </c>
      <c r="K119" s="65"/>
    </row>
    <row r="120" spans="1:11" ht="12.75" customHeight="1" x14ac:dyDescent="0.2">
      <c r="A120" s="53" t="s">
        <v>340</v>
      </c>
      <c r="B120" t="s">
        <v>341</v>
      </c>
      <c r="C120" t="s">
        <v>76</v>
      </c>
      <c r="D120" s="68">
        <v>20915</v>
      </c>
      <c r="E120" t="s">
        <v>330</v>
      </c>
      <c r="F120" t="s">
        <v>44</v>
      </c>
      <c r="G120" t="s">
        <v>45</v>
      </c>
      <c r="H120" s="62" t="s">
        <v>46</v>
      </c>
      <c r="I120" s="54">
        <v>11</v>
      </c>
      <c r="K120" s="65"/>
    </row>
    <row r="121" spans="1:11" ht="12.75" customHeight="1" x14ac:dyDescent="0.2">
      <c r="A121" s="53" t="s">
        <v>342</v>
      </c>
      <c r="B121" t="s">
        <v>343</v>
      </c>
      <c r="C121" t="s">
        <v>344</v>
      </c>
      <c r="D121" s="68">
        <v>23028</v>
      </c>
      <c r="E121" t="s">
        <v>330</v>
      </c>
      <c r="F121" t="s">
        <v>44</v>
      </c>
      <c r="G121" t="s">
        <v>45</v>
      </c>
      <c r="H121" s="62" t="s">
        <v>46</v>
      </c>
      <c r="I121" s="54">
        <v>11</v>
      </c>
      <c r="K121" s="65"/>
    </row>
    <row r="122" spans="1:11" ht="12.75" customHeight="1" x14ac:dyDescent="0.2">
      <c r="A122" s="53" t="s">
        <v>386</v>
      </c>
      <c r="B122" t="s">
        <v>345</v>
      </c>
      <c r="C122" t="s">
        <v>82</v>
      </c>
      <c r="D122" s="68">
        <v>30076</v>
      </c>
      <c r="E122" t="s">
        <v>330</v>
      </c>
      <c r="F122" t="s">
        <v>44</v>
      </c>
      <c r="G122" t="s">
        <v>45</v>
      </c>
      <c r="H122" s="62" t="s">
        <v>46</v>
      </c>
      <c r="I122" s="54">
        <v>11</v>
      </c>
      <c r="K122" s="65"/>
    </row>
    <row r="123" spans="1:11" x14ac:dyDescent="0.2">
      <c r="A123" s="53" t="s">
        <v>346</v>
      </c>
      <c r="B123" t="s">
        <v>347</v>
      </c>
      <c r="C123" t="s">
        <v>298</v>
      </c>
      <c r="D123" s="68">
        <v>20915</v>
      </c>
      <c r="E123" t="s">
        <v>330</v>
      </c>
      <c r="F123" t="s">
        <v>44</v>
      </c>
      <c r="G123" t="s">
        <v>45</v>
      </c>
      <c r="H123" s="62" t="s">
        <v>46</v>
      </c>
      <c r="I123" s="54">
        <v>11</v>
      </c>
      <c r="K123" s="65"/>
    </row>
    <row r="124" spans="1:11" x14ac:dyDescent="0.2">
      <c r="A124" s="109" t="s">
        <v>348</v>
      </c>
      <c r="B124" s="110" t="s">
        <v>349</v>
      </c>
      <c r="C124" s="110" t="s">
        <v>281</v>
      </c>
      <c r="D124" s="111">
        <v>22748</v>
      </c>
      <c r="E124" s="110" t="s">
        <v>330</v>
      </c>
      <c r="F124" s="110" t="s">
        <v>44</v>
      </c>
      <c r="G124" s="110" t="s">
        <v>45</v>
      </c>
      <c r="H124" s="107" t="s">
        <v>46</v>
      </c>
      <c r="I124" s="112">
        <v>11</v>
      </c>
      <c r="K124" s="65"/>
    </row>
    <row r="125" spans="1:11" x14ac:dyDescent="0.2">
      <c r="A125" s="53" t="s">
        <v>350</v>
      </c>
      <c r="B125" s="60" t="s">
        <v>351</v>
      </c>
      <c r="C125" t="s">
        <v>128</v>
      </c>
      <c r="D125" s="68"/>
      <c r="E125" t="s">
        <v>352</v>
      </c>
      <c r="F125" t="s">
        <v>44</v>
      </c>
      <c r="G125" t="s">
        <v>45</v>
      </c>
      <c r="H125" s="62" t="s">
        <v>46</v>
      </c>
      <c r="I125" s="54">
        <v>19</v>
      </c>
      <c r="J125" s="149" t="s">
        <v>356</v>
      </c>
      <c r="K125" s="149"/>
    </row>
    <row r="126" spans="1:11" ht="12.75" customHeight="1" x14ac:dyDescent="0.2">
      <c r="A126" s="64" t="s">
        <v>353</v>
      </c>
      <c r="B126" s="61" t="s">
        <v>354</v>
      </c>
      <c r="C126" s="61" t="s">
        <v>355</v>
      </c>
      <c r="D126" s="103">
        <v>28563</v>
      </c>
      <c r="E126" s="61" t="s">
        <v>352</v>
      </c>
      <c r="F126" s="61" t="s">
        <v>44</v>
      </c>
      <c r="G126" s="61" t="s">
        <v>45</v>
      </c>
      <c r="H126" s="67" t="s">
        <v>46</v>
      </c>
      <c r="I126" s="63">
        <v>19</v>
      </c>
      <c r="J126" s="149"/>
      <c r="K126" s="149"/>
    </row>
    <row r="127" spans="1:11" ht="12.75" customHeight="1" x14ac:dyDescent="0.2">
      <c r="A127" s="64" t="s">
        <v>357</v>
      </c>
      <c r="B127" s="61" t="s">
        <v>358</v>
      </c>
      <c r="C127" s="61" t="s">
        <v>76</v>
      </c>
      <c r="D127" s="103">
        <v>19617</v>
      </c>
      <c r="E127" s="61" t="s">
        <v>352</v>
      </c>
      <c r="F127" s="61" t="s">
        <v>44</v>
      </c>
      <c r="G127" s="61" t="s">
        <v>45</v>
      </c>
      <c r="H127" s="67" t="s">
        <v>46</v>
      </c>
      <c r="I127" s="63">
        <v>19</v>
      </c>
      <c r="J127" s="149"/>
      <c r="K127" s="149"/>
    </row>
    <row r="128" spans="1:11" ht="12.75" customHeight="1" x14ac:dyDescent="0.2">
      <c r="A128" s="64" t="s">
        <v>359</v>
      </c>
      <c r="B128" s="61" t="s">
        <v>360</v>
      </c>
      <c r="C128" s="61" t="s">
        <v>163</v>
      </c>
      <c r="D128" s="103">
        <v>22815</v>
      </c>
      <c r="E128" s="61" t="s">
        <v>352</v>
      </c>
      <c r="F128" s="61" t="s">
        <v>44</v>
      </c>
      <c r="G128" s="61" t="s">
        <v>45</v>
      </c>
      <c r="H128" s="67" t="s">
        <v>46</v>
      </c>
      <c r="I128" s="63">
        <v>19</v>
      </c>
      <c r="J128" s="149"/>
      <c r="K128" s="149"/>
    </row>
    <row r="129" spans="1:11" ht="12.75" customHeight="1" x14ac:dyDescent="0.2">
      <c r="A129" s="64" t="s">
        <v>361</v>
      </c>
      <c r="B129" s="61" t="s">
        <v>360</v>
      </c>
      <c r="C129" s="61" t="s">
        <v>173</v>
      </c>
      <c r="D129" s="103">
        <v>31288</v>
      </c>
      <c r="E129" s="61" t="s">
        <v>352</v>
      </c>
      <c r="F129" s="61" t="s">
        <v>44</v>
      </c>
      <c r="G129" s="61" t="s">
        <v>45</v>
      </c>
      <c r="H129" s="67" t="s">
        <v>46</v>
      </c>
      <c r="I129" s="63">
        <v>19</v>
      </c>
      <c r="K129" s="65"/>
    </row>
    <row r="130" spans="1:11" x14ac:dyDescent="0.2">
      <c r="A130" s="64" t="s">
        <v>362</v>
      </c>
      <c r="B130" s="61" t="s">
        <v>363</v>
      </c>
      <c r="C130" s="61" t="s">
        <v>364</v>
      </c>
      <c r="D130" s="103">
        <v>22643</v>
      </c>
      <c r="E130" s="61" t="s">
        <v>352</v>
      </c>
      <c r="F130" s="61" t="s">
        <v>44</v>
      </c>
      <c r="G130" s="61" t="s">
        <v>45</v>
      </c>
      <c r="H130" s="67" t="s">
        <v>46</v>
      </c>
      <c r="I130" s="63">
        <v>19</v>
      </c>
      <c r="K130" s="65"/>
    </row>
    <row r="131" spans="1:11" x14ac:dyDescent="0.2">
      <c r="A131" s="64" t="s">
        <v>365</v>
      </c>
      <c r="B131" s="61" t="s">
        <v>366</v>
      </c>
      <c r="C131" s="61" t="s">
        <v>107</v>
      </c>
      <c r="D131" s="103">
        <v>23673</v>
      </c>
      <c r="E131" s="61" t="s">
        <v>352</v>
      </c>
      <c r="F131" s="61" t="s">
        <v>44</v>
      </c>
      <c r="G131" s="61" t="s">
        <v>45</v>
      </c>
      <c r="H131" s="67" t="s">
        <v>46</v>
      </c>
      <c r="I131" s="63">
        <v>19</v>
      </c>
      <c r="K131" s="65"/>
    </row>
    <row r="132" spans="1:11" x14ac:dyDescent="0.2">
      <c r="A132" s="64" t="s">
        <v>367</v>
      </c>
      <c r="B132" s="61" t="s">
        <v>368</v>
      </c>
      <c r="C132" s="61" t="s">
        <v>131</v>
      </c>
      <c r="D132" s="103">
        <v>21876</v>
      </c>
      <c r="E132" s="61" t="s">
        <v>352</v>
      </c>
      <c r="F132" s="61" t="s">
        <v>44</v>
      </c>
      <c r="G132" s="61" t="s">
        <v>45</v>
      </c>
      <c r="H132" s="67" t="s">
        <v>46</v>
      </c>
      <c r="I132" s="63">
        <v>19</v>
      </c>
      <c r="K132" s="65"/>
    </row>
    <row r="133" spans="1:11" x14ac:dyDescent="0.2">
      <c r="A133" s="64" t="s">
        <v>369</v>
      </c>
      <c r="B133" s="61" t="s">
        <v>370</v>
      </c>
      <c r="C133" s="61" t="s">
        <v>198</v>
      </c>
      <c r="D133" s="103">
        <v>22963</v>
      </c>
      <c r="E133" s="61" t="s">
        <v>352</v>
      </c>
      <c r="F133" s="61" t="s">
        <v>44</v>
      </c>
      <c r="G133" s="61" t="s">
        <v>45</v>
      </c>
      <c r="H133" s="67" t="s">
        <v>46</v>
      </c>
      <c r="I133" s="63">
        <v>19</v>
      </c>
      <c r="K133" s="65"/>
    </row>
    <row r="134" spans="1:11" x14ac:dyDescent="0.2">
      <c r="A134" s="64" t="s">
        <v>371</v>
      </c>
      <c r="B134" s="61" t="s">
        <v>372</v>
      </c>
      <c r="C134" s="61" t="s">
        <v>198</v>
      </c>
      <c r="D134" s="103">
        <v>22872</v>
      </c>
      <c r="E134" s="61" t="s">
        <v>352</v>
      </c>
      <c r="F134" s="61" t="s">
        <v>44</v>
      </c>
      <c r="G134" s="61" t="s">
        <v>45</v>
      </c>
      <c r="H134" s="67" t="s">
        <v>46</v>
      </c>
      <c r="I134" s="63">
        <v>19</v>
      </c>
      <c r="K134" s="65"/>
    </row>
    <row r="135" spans="1:11" x14ac:dyDescent="0.2">
      <c r="A135" s="64" t="s">
        <v>615</v>
      </c>
      <c r="B135" s="61" t="s">
        <v>616</v>
      </c>
      <c r="C135" s="61" t="s">
        <v>131</v>
      </c>
      <c r="D135" s="103">
        <v>27508</v>
      </c>
      <c r="E135" s="61" t="s">
        <v>352</v>
      </c>
      <c r="F135" s="61" t="s">
        <v>44</v>
      </c>
      <c r="G135" s="61" t="s">
        <v>45</v>
      </c>
      <c r="H135" s="67" t="s">
        <v>46</v>
      </c>
      <c r="I135" s="63">
        <v>19</v>
      </c>
      <c r="K135" s="65"/>
    </row>
    <row r="136" spans="1:11" x14ac:dyDescent="0.2">
      <c r="A136" s="64" t="s">
        <v>373</v>
      </c>
      <c r="B136" s="61" t="s">
        <v>374</v>
      </c>
      <c r="C136" s="61" t="s">
        <v>158</v>
      </c>
      <c r="D136" s="103">
        <v>33696</v>
      </c>
      <c r="E136" s="61" t="s">
        <v>352</v>
      </c>
      <c r="F136" s="61" t="s">
        <v>44</v>
      </c>
      <c r="G136" s="61" t="s">
        <v>45</v>
      </c>
      <c r="H136" s="67" t="s">
        <v>46</v>
      </c>
      <c r="I136" s="63">
        <v>19</v>
      </c>
      <c r="K136" s="65"/>
    </row>
    <row r="137" spans="1:11" x14ac:dyDescent="0.2">
      <c r="A137" s="104" t="s">
        <v>375</v>
      </c>
      <c r="B137" s="105" t="s">
        <v>376</v>
      </c>
      <c r="C137" s="105" t="s">
        <v>198</v>
      </c>
      <c r="D137" s="106">
        <v>23212</v>
      </c>
      <c r="E137" s="105" t="s">
        <v>352</v>
      </c>
      <c r="F137" s="105" t="s">
        <v>44</v>
      </c>
      <c r="G137" s="105" t="s">
        <v>45</v>
      </c>
      <c r="H137" s="113" t="s">
        <v>46</v>
      </c>
      <c r="I137" s="108">
        <v>19</v>
      </c>
    </row>
    <row r="138" spans="1:11" ht="12.75" customHeight="1" x14ac:dyDescent="0.2">
      <c r="A138" s="64" t="s">
        <v>377</v>
      </c>
      <c r="B138" s="61" t="s">
        <v>378</v>
      </c>
      <c r="C138" s="61" t="s">
        <v>131</v>
      </c>
      <c r="D138" s="103">
        <v>19699</v>
      </c>
      <c r="E138" s="61" t="s">
        <v>379</v>
      </c>
      <c r="F138" s="61" t="s">
        <v>44</v>
      </c>
      <c r="G138" s="61" t="s">
        <v>45</v>
      </c>
      <c r="H138" s="67" t="s">
        <v>46</v>
      </c>
      <c r="I138" s="63">
        <v>20</v>
      </c>
      <c r="J138" s="151" t="s">
        <v>380</v>
      </c>
      <c r="K138" s="151"/>
    </row>
    <row r="139" spans="1:11" ht="12.75" customHeight="1" x14ac:dyDescent="0.2">
      <c r="A139" s="64" t="s">
        <v>587</v>
      </c>
      <c r="B139" s="61" t="s">
        <v>382</v>
      </c>
      <c r="C139" s="61" t="s">
        <v>79</v>
      </c>
      <c r="D139" s="103">
        <v>19551</v>
      </c>
      <c r="E139" s="61" t="s">
        <v>379</v>
      </c>
      <c r="F139" t="s">
        <v>44</v>
      </c>
      <c r="G139" t="s">
        <v>45</v>
      </c>
      <c r="H139" s="62" t="s">
        <v>46</v>
      </c>
      <c r="I139" s="63">
        <v>20</v>
      </c>
      <c r="J139" s="151"/>
      <c r="K139" s="151"/>
    </row>
    <row r="140" spans="1:11" x14ac:dyDescent="0.2">
      <c r="A140" s="53" t="s">
        <v>383</v>
      </c>
      <c r="B140" t="s">
        <v>384</v>
      </c>
      <c r="C140" t="s">
        <v>385</v>
      </c>
      <c r="D140" s="68">
        <v>17820</v>
      </c>
      <c r="E140" t="s">
        <v>379</v>
      </c>
      <c r="F140" t="s">
        <v>44</v>
      </c>
      <c r="G140" t="s">
        <v>45</v>
      </c>
      <c r="H140" s="62" t="s">
        <v>46</v>
      </c>
      <c r="I140" s="63">
        <v>20</v>
      </c>
      <c r="J140" s="151"/>
      <c r="K140" s="151"/>
    </row>
    <row r="141" spans="1:11" ht="12.75" customHeight="1" x14ac:dyDescent="0.2">
      <c r="A141" s="53" t="s">
        <v>619</v>
      </c>
      <c r="B141" s="61" t="s">
        <v>618</v>
      </c>
      <c r="C141" s="61" t="s">
        <v>188</v>
      </c>
      <c r="D141" s="68">
        <v>19567</v>
      </c>
      <c r="E141" s="61" t="s">
        <v>379</v>
      </c>
      <c r="F141" s="61" t="s">
        <v>44</v>
      </c>
      <c r="G141" s="61" t="s">
        <v>45</v>
      </c>
      <c r="H141" s="62" t="s">
        <v>46</v>
      </c>
      <c r="I141" s="63">
        <v>20</v>
      </c>
      <c r="J141" s="116"/>
      <c r="K141" s="116"/>
    </row>
    <row r="142" spans="1:11" x14ac:dyDescent="0.2">
      <c r="A142" s="64" t="s">
        <v>387</v>
      </c>
      <c r="B142" s="61" t="s">
        <v>388</v>
      </c>
      <c r="C142" s="61" t="s">
        <v>389</v>
      </c>
      <c r="D142" s="103">
        <v>17028</v>
      </c>
      <c r="E142" s="61" t="s">
        <v>379</v>
      </c>
      <c r="F142" s="61" t="s">
        <v>44</v>
      </c>
      <c r="G142" s="61" t="s">
        <v>45</v>
      </c>
      <c r="H142" s="67" t="s">
        <v>46</v>
      </c>
      <c r="I142" s="63">
        <v>20</v>
      </c>
      <c r="K142" s="65"/>
    </row>
    <row r="143" spans="1:11" x14ac:dyDescent="0.2">
      <c r="A143" s="53" t="s">
        <v>588</v>
      </c>
      <c r="B143" t="s">
        <v>390</v>
      </c>
      <c r="C143" t="s">
        <v>51</v>
      </c>
      <c r="D143" s="68">
        <v>19965</v>
      </c>
      <c r="E143" s="61" t="s">
        <v>379</v>
      </c>
      <c r="F143" s="61" t="s">
        <v>44</v>
      </c>
      <c r="G143" s="61" t="s">
        <v>45</v>
      </c>
      <c r="H143" s="67" t="s">
        <v>46</v>
      </c>
      <c r="I143" s="63">
        <v>20</v>
      </c>
      <c r="K143" s="65"/>
    </row>
    <row r="144" spans="1:11" x14ac:dyDescent="0.2">
      <c r="A144" s="53" t="s">
        <v>614</v>
      </c>
      <c r="B144" s="61" t="s">
        <v>390</v>
      </c>
      <c r="C144" s="61" t="s">
        <v>268</v>
      </c>
      <c r="D144" s="68">
        <v>18606</v>
      </c>
      <c r="E144" s="61" t="s">
        <v>379</v>
      </c>
      <c r="F144" s="61" t="s">
        <v>44</v>
      </c>
      <c r="G144" s="61" t="s">
        <v>45</v>
      </c>
      <c r="H144" s="67" t="s">
        <v>46</v>
      </c>
      <c r="I144" s="63">
        <v>20</v>
      </c>
      <c r="K144" s="65"/>
    </row>
    <row r="145" spans="1:11" x14ac:dyDescent="0.2">
      <c r="A145" s="64" t="s">
        <v>391</v>
      </c>
      <c r="B145" s="61" t="s">
        <v>392</v>
      </c>
      <c r="C145" s="61" t="s">
        <v>131</v>
      </c>
      <c r="D145" s="103">
        <v>21941</v>
      </c>
      <c r="E145" s="61" t="s">
        <v>379</v>
      </c>
      <c r="F145" s="61" t="s">
        <v>44</v>
      </c>
      <c r="G145" s="61" t="s">
        <v>45</v>
      </c>
      <c r="H145" s="67" t="s">
        <v>46</v>
      </c>
      <c r="I145" s="63">
        <v>20</v>
      </c>
      <c r="K145" s="65"/>
    </row>
    <row r="146" spans="1:11" x14ac:dyDescent="0.2">
      <c r="A146" s="64" t="s">
        <v>393</v>
      </c>
      <c r="B146" s="61" t="s">
        <v>394</v>
      </c>
      <c r="C146" s="61" t="s">
        <v>395</v>
      </c>
      <c r="D146" s="103">
        <v>22394</v>
      </c>
      <c r="E146" s="61" t="s">
        <v>379</v>
      </c>
      <c r="F146" s="61" t="s">
        <v>44</v>
      </c>
      <c r="G146" s="61" t="s">
        <v>45</v>
      </c>
      <c r="H146" s="67" t="s">
        <v>46</v>
      </c>
      <c r="I146" s="54">
        <v>20</v>
      </c>
      <c r="K146" s="65"/>
    </row>
    <row r="147" spans="1:11" x14ac:dyDescent="0.2">
      <c r="A147" s="53" t="s">
        <v>396</v>
      </c>
      <c r="B147" t="s">
        <v>397</v>
      </c>
      <c r="C147" t="s">
        <v>398</v>
      </c>
      <c r="D147" s="68">
        <v>25371</v>
      </c>
      <c r="E147" s="61" t="s">
        <v>379</v>
      </c>
      <c r="F147" s="61" t="s">
        <v>44</v>
      </c>
      <c r="G147" s="61" t="s">
        <v>45</v>
      </c>
      <c r="H147" s="67" t="s">
        <v>46</v>
      </c>
      <c r="I147" s="63">
        <v>20</v>
      </c>
      <c r="K147" s="65"/>
    </row>
    <row r="148" spans="1:11" x14ac:dyDescent="0.2">
      <c r="A148" s="53" t="s">
        <v>399</v>
      </c>
      <c r="B148" s="61" t="s">
        <v>400</v>
      </c>
      <c r="C148" s="61" t="s">
        <v>401</v>
      </c>
      <c r="D148" s="68">
        <v>21266</v>
      </c>
      <c r="E148" s="61" t="s">
        <v>379</v>
      </c>
      <c r="F148" s="61" t="s">
        <v>44</v>
      </c>
      <c r="G148" s="61" t="s">
        <v>45</v>
      </c>
      <c r="H148" s="67" t="s">
        <v>46</v>
      </c>
      <c r="I148" s="63">
        <v>20</v>
      </c>
      <c r="K148" s="65"/>
    </row>
    <row r="149" spans="1:11" x14ac:dyDescent="0.2">
      <c r="A149" s="53" t="s">
        <v>402</v>
      </c>
      <c r="B149" t="s">
        <v>403</v>
      </c>
      <c r="C149" t="s">
        <v>131</v>
      </c>
      <c r="D149" s="68">
        <v>20398</v>
      </c>
      <c r="E149" s="61" t="s">
        <v>379</v>
      </c>
      <c r="F149" s="61" t="s">
        <v>44</v>
      </c>
      <c r="G149" s="61" t="s">
        <v>45</v>
      </c>
      <c r="H149" s="67" t="s">
        <v>46</v>
      </c>
      <c r="I149" s="63">
        <v>20</v>
      </c>
      <c r="K149" s="65"/>
    </row>
    <row r="150" spans="1:11" x14ac:dyDescent="0.2">
      <c r="A150" s="64" t="s">
        <v>404</v>
      </c>
      <c r="B150" s="61" t="s">
        <v>405</v>
      </c>
      <c r="C150" s="61" t="s">
        <v>284</v>
      </c>
      <c r="D150" s="103">
        <v>20338</v>
      </c>
      <c r="E150" s="61" t="s">
        <v>379</v>
      </c>
      <c r="F150" s="61" t="s">
        <v>44</v>
      </c>
      <c r="G150" s="61" t="s">
        <v>45</v>
      </c>
      <c r="H150" s="67" t="s">
        <v>46</v>
      </c>
      <c r="I150" s="63">
        <v>20</v>
      </c>
      <c r="K150" s="65"/>
    </row>
    <row r="151" spans="1:11" x14ac:dyDescent="0.2">
      <c r="A151" s="64" t="s">
        <v>406</v>
      </c>
      <c r="B151" s="61" t="s">
        <v>407</v>
      </c>
      <c r="C151" s="61" t="s">
        <v>268</v>
      </c>
      <c r="D151" s="103">
        <v>16025</v>
      </c>
      <c r="E151" s="61" t="s">
        <v>379</v>
      </c>
      <c r="F151" s="61" t="s">
        <v>44</v>
      </c>
      <c r="G151" s="61" t="s">
        <v>45</v>
      </c>
      <c r="H151" s="67" t="s">
        <v>46</v>
      </c>
      <c r="I151" s="63">
        <v>20</v>
      </c>
      <c r="K151" s="65"/>
    </row>
    <row r="152" spans="1:11" x14ac:dyDescent="0.2">
      <c r="A152" s="64" t="s">
        <v>408</v>
      </c>
      <c r="B152" s="61" t="s">
        <v>409</v>
      </c>
      <c r="C152" s="61" t="s">
        <v>410</v>
      </c>
      <c r="D152" s="103">
        <v>22739</v>
      </c>
      <c r="E152" t="s">
        <v>379</v>
      </c>
      <c r="F152" t="s">
        <v>44</v>
      </c>
      <c r="G152" t="s">
        <v>45</v>
      </c>
      <c r="H152" s="62" t="s">
        <v>46</v>
      </c>
      <c r="I152" s="63">
        <v>20</v>
      </c>
      <c r="K152" s="65"/>
    </row>
    <row r="153" spans="1:11" x14ac:dyDescent="0.2">
      <c r="A153" s="53" t="s">
        <v>589</v>
      </c>
      <c r="B153" s="61" t="s">
        <v>414</v>
      </c>
      <c r="C153" s="61" t="s">
        <v>415</v>
      </c>
      <c r="D153" s="68">
        <v>27189</v>
      </c>
      <c r="E153" s="61" t="s">
        <v>379</v>
      </c>
      <c r="F153" s="61" t="s">
        <v>44</v>
      </c>
      <c r="G153" s="61" t="s">
        <v>45</v>
      </c>
      <c r="H153" s="67" t="s">
        <v>46</v>
      </c>
      <c r="I153" s="63">
        <v>20</v>
      </c>
      <c r="K153" s="65"/>
    </row>
    <row r="154" spans="1:11" x14ac:dyDescent="0.2">
      <c r="A154" s="53" t="s">
        <v>416</v>
      </c>
      <c r="B154" s="61" t="s">
        <v>417</v>
      </c>
      <c r="C154" s="61" t="s">
        <v>418</v>
      </c>
      <c r="D154" s="68">
        <v>21719</v>
      </c>
      <c r="E154" s="61" t="s">
        <v>379</v>
      </c>
      <c r="F154" s="61" t="s">
        <v>44</v>
      </c>
      <c r="G154" s="61" t="s">
        <v>45</v>
      </c>
      <c r="H154" s="67" t="s">
        <v>46</v>
      </c>
      <c r="I154" s="63">
        <v>20</v>
      </c>
      <c r="K154" s="65"/>
    </row>
    <row r="155" spans="1:11" x14ac:dyDescent="0.2">
      <c r="A155" s="64" t="s">
        <v>419</v>
      </c>
      <c r="B155" s="61" t="s">
        <v>420</v>
      </c>
      <c r="C155" s="61" t="s">
        <v>421</v>
      </c>
      <c r="D155" s="103">
        <v>24970</v>
      </c>
      <c r="E155" s="61" t="s">
        <v>379</v>
      </c>
      <c r="F155" s="61" t="s">
        <v>44</v>
      </c>
      <c r="G155" s="61" t="s">
        <v>45</v>
      </c>
      <c r="H155" s="67" t="s">
        <v>46</v>
      </c>
      <c r="I155" s="63">
        <v>20</v>
      </c>
      <c r="K155" s="65"/>
    </row>
    <row r="156" spans="1:11" x14ac:dyDescent="0.2">
      <c r="A156" s="64" t="s">
        <v>422</v>
      </c>
      <c r="B156" s="61" t="s">
        <v>423</v>
      </c>
      <c r="C156" s="61" t="s">
        <v>424</v>
      </c>
      <c r="D156" s="103">
        <v>23175</v>
      </c>
      <c r="E156" s="61" t="s">
        <v>379</v>
      </c>
      <c r="F156" s="61" t="s">
        <v>44</v>
      </c>
      <c r="G156" s="61" t="s">
        <v>45</v>
      </c>
      <c r="H156" s="67" t="s">
        <v>46</v>
      </c>
      <c r="I156" s="63">
        <v>20</v>
      </c>
      <c r="K156" s="65"/>
    </row>
    <row r="157" spans="1:11" x14ac:dyDescent="0.2">
      <c r="A157" s="64" t="s">
        <v>425</v>
      </c>
      <c r="B157" s="61" t="s">
        <v>426</v>
      </c>
      <c r="C157" s="61" t="s">
        <v>131</v>
      </c>
      <c r="D157" s="103">
        <v>19079</v>
      </c>
      <c r="E157" s="61" t="s">
        <v>379</v>
      </c>
      <c r="F157" s="61" t="s">
        <v>44</v>
      </c>
      <c r="G157" s="61" t="s">
        <v>45</v>
      </c>
      <c r="H157" s="67" t="s">
        <v>46</v>
      </c>
      <c r="I157" s="63">
        <v>20</v>
      </c>
      <c r="K157" s="65"/>
    </row>
    <row r="158" spans="1:11" x14ac:dyDescent="0.2">
      <c r="A158" s="64" t="s">
        <v>427</v>
      </c>
      <c r="B158" s="61" t="s">
        <v>428</v>
      </c>
      <c r="C158" s="61" t="s">
        <v>429</v>
      </c>
      <c r="D158" s="103">
        <v>25238</v>
      </c>
      <c r="E158" s="61" t="s">
        <v>379</v>
      </c>
      <c r="F158" s="61" t="s">
        <v>44</v>
      </c>
      <c r="G158" s="61" t="s">
        <v>45</v>
      </c>
      <c r="H158" s="67" t="s">
        <v>46</v>
      </c>
      <c r="I158" s="63">
        <v>20</v>
      </c>
      <c r="K158" s="65"/>
    </row>
    <row r="159" spans="1:11" x14ac:dyDescent="0.2">
      <c r="A159" s="53" t="s">
        <v>430</v>
      </c>
      <c r="B159" t="s">
        <v>431</v>
      </c>
      <c r="C159" t="s">
        <v>76</v>
      </c>
      <c r="D159" s="68">
        <v>17078</v>
      </c>
      <c r="E159" s="61" t="s">
        <v>379</v>
      </c>
      <c r="F159" s="61" t="s">
        <v>44</v>
      </c>
      <c r="G159" s="61" t="s">
        <v>45</v>
      </c>
      <c r="H159" s="67" t="s">
        <v>46</v>
      </c>
      <c r="I159" s="63">
        <v>20</v>
      </c>
      <c r="K159" s="65"/>
    </row>
    <row r="160" spans="1:11" x14ac:dyDescent="0.2">
      <c r="A160" s="53" t="s">
        <v>590</v>
      </c>
      <c r="B160" s="61" t="s">
        <v>432</v>
      </c>
      <c r="C160" s="61" t="s">
        <v>433</v>
      </c>
      <c r="D160" s="68">
        <v>36119</v>
      </c>
      <c r="E160" s="61" t="s">
        <v>379</v>
      </c>
      <c r="F160" s="61" t="s">
        <v>44</v>
      </c>
      <c r="G160" s="61" t="s">
        <v>45</v>
      </c>
      <c r="H160" s="67" t="s">
        <v>46</v>
      </c>
      <c r="I160" s="63">
        <v>20</v>
      </c>
      <c r="K160" s="65"/>
    </row>
    <row r="161" spans="1:11" x14ac:dyDescent="0.2">
      <c r="A161" s="53" t="s">
        <v>617</v>
      </c>
      <c r="B161" s="61" t="s">
        <v>432</v>
      </c>
      <c r="C161" s="61" t="s">
        <v>99</v>
      </c>
      <c r="D161" s="68">
        <v>32025</v>
      </c>
      <c r="E161" s="61" t="s">
        <v>379</v>
      </c>
      <c r="F161" s="61" t="s">
        <v>44</v>
      </c>
      <c r="G161" s="61" t="s">
        <v>45</v>
      </c>
      <c r="H161" s="67" t="s">
        <v>46</v>
      </c>
      <c r="I161" s="63">
        <v>20</v>
      </c>
      <c r="K161" s="65"/>
    </row>
    <row r="162" spans="1:11" x14ac:dyDescent="0.2">
      <c r="A162" s="64" t="s">
        <v>434</v>
      </c>
      <c r="B162" s="61" t="s">
        <v>435</v>
      </c>
      <c r="C162" s="61" t="s">
        <v>436</v>
      </c>
      <c r="D162" s="103">
        <v>33524</v>
      </c>
      <c r="E162" s="61" t="s">
        <v>379</v>
      </c>
      <c r="F162" s="61" t="s">
        <v>44</v>
      </c>
      <c r="G162" s="61" t="s">
        <v>45</v>
      </c>
      <c r="H162" s="67" t="s">
        <v>46</v>
      </c>
      <c r="I162" s="63">
        <v>20</v>
      </c>
      <c r="K162" s="65"/>
    </row>
    <row r="163" spans="1:11" x14ac:dyDescent="0.2">
      <c r="A163" s="64" t="s">
        <v>591</v>
      </c>
      <c r="B163" s="61" t="s">
        <v>437</v>
      </c>
      <c r="C163" s="61" t="s">
        <v>298</v>
      </c>
      <c r="D163" s="103">
        <v>24891</v>
      </c>
      <c r="E163" s="61" t="s">
        <v>379</v>
      </c>
      <c r="F163" s="61" t="s">
        <v>44</v>
      </c>
      <c r="G163" s="61" t="s">
        <v>45</v>
      </c>
      <c r="H163" s="67" t="s">
        <v>46</v>
      </c>
      <c r="I163" s="63">
        <v>20</v>
      </c>
      <c r="K163" s="65"/>
    </row>
    <row r="164" spans="1:11" x14ac:dyDescent="0.2">
      <c r="A164" s="64" t="s">
        <v>592</v>
      </c>
      <c r="B164" s="61" t="s">
        <v>438</v>
      </c>
      <c r="C164" t="s">
        <v>97</v>
      </c>
      <c r="D164" s="68">
        <v>22730</v>
      </c>
      <c r="E164" s="61" t="s">
        <v>379</v>
      </c>
      <c r="F164" s="61" t="s">
        <v>44</v>
      </c>
      <c r="G164" s="61" t="s">
        <v>45</v>
      </c>
      <c r="H164" s="67" t="s">
        <v>46</v>
      </c>
      <c r="I164" s="63">
        <v>20</v>
      </c>
      <c r="K164" s="65"/>
    </row>
    <row r="165" spans="1:11" x14ac:dyDescent="0.2">
      <c r="A165" s="64" t="s">
        <v>439</v>
      </c>
      <c r="B165" s="61" t="s">
        <v>440</v>
      </c>
      <c r="C165" s="61" t="s">
        <v>441</v>
      </c>
      <c r="D165" s="103">
        <v>23391</v>
      </c>
      <c r="E165" s="61" t="s">
        <v>379</v>
      </c>
      <c r="F165" s="61" t="s">
        <v>44</v>
      </c>
      <c r="G165" s="61" t="s">
        <v>45</v>
      </c>
      <c r="H165" s="67" t="s">
        <v>46</v>
      </c>
      <c r="I165" s="63">
        <v>20</v>
      </c>
      <c r="K165" s="65"/>
    </row>
    <row r="166" spans="1:11" x14ac:dyDescent="0.2">
      <c r="A166" s="64" t="s">
        <v>593</v>
      </c>
      <c r="B166" s="61" t="s">
        <v>442</v>
      </c>
      <c r="C166" s="61" t="s">
        <v>279</v>
      </c>
      <c r="D166" s="103">
        <v>28832</v>
      </c>
      <c r="E166" t="s">
        <v>379</v>
      </c>
      <c r="F166" t="s">
        <v>44</v>
      </c>
      <c r="G166" t="s">
        <v>45</v>
      </c>
      <c r="H166" s="62" t="s">
        <v>46</v>
      </c>
      <c r="I166" s="54">
        <v>20</v>
      </c>
      <c r="K166" s="65"/>
    </row>
    <row r="167" spans="1:11" x14ac:dyDescent="0.2">
      <c r="A167" s="53" t="s">
        <v>594</v>
      </c>
      <c r="B167" t="s">
        <v>443</v>
      </c>
      <c r="C167" t="s">
        <v>344</v>
      </c>
      <c r="D167" s="68">
        <v>23699</v>
      </c>
      <c r="E167" s="61" t="s">
        <v>379</v>
      </c>
      <c r="F167" s="61" t="s">
        <v>44</v>
      </c>
      <c r="G167" s="61" t="s">
        <v>45</v>
      </c>
      <c r="H167" s="67" t="s">
        <v>46</v>
      </c>
      <c r="I167" s="63">
        <v>20</v>
      </c>
      <c r="K167" s="65"/>
    </row>
    <row r="168" spans="1:11" x14ac:dyDescent="0.2">
      <c r="A168" s="53" t="s">
        <v>446</v>
      </c>
      <c r="B168" s="61" t="s">
        <v>447</v>
      </c>
      <c r="C168" s="61" t="s">
        <v>131</v>
      </c>
      <c r="D168" s="68"/>
      <c r="E168" s="61" t="s">
        <v>379</v>
      </c>
      <c r="F168" s="61" t="s">
        <v>44</v>
      </c>
      <c r="G168" s="61" t="s">
        <v>45</v>
      </c>
      <c r="H168" s="67" t="s">
        <v>46</v>
      </c>
      <c r="I168" s="63">
        <v>20</v>
      </c>
      <c r="K168" s="65"/>
    </row>
    <row r="169" spans="1:11" x14ac:dyDescent="0.2">
      <c r="A169" s="53" t="s">
        <v>448</v>
      </c>
      <c r="B169" s="61" t="s">
        <v>449</v>
      </c>
      <c r="C169" s="61" t="s">
        <v>97</v>
      </c>
      <c r="D169" s="68">
        <v>32694</v>
      </c>
      <c r="E169" s="61" t="s">
        <v>379</v>
      </c>
      <c r="F169" s="61" t="s">
        <v>44</v>
      </c>
      <c r="G169" s="61" t="s">
        <v>45</v>
      </c>
      <c r="H169" s="67" t="s">
        <v>46</v>
      </c>
      <c r="I169" s="63">
        <v>20</v>
      </c>
      <c r="K169" s="65"/>
    </row>
    <row r="170" spans="1:11" x14ac:dyDescent="0.2">
      <c r="A170" s="64" t="s">
        <v>595</v>
      </c>
      <c r="B170" s="61" t="s">
        <v>450</v>
      </c>
      <c r="C170" s="61" t="s">
        <v>198</v>
      </c>
      <c r="D170" s="103">
        <v>24096</v>
      </c>
      <c r="E170" s="61" t="s">
        <v>379</v>
      </c>
      <c r="F170" s="61" t="s">
        <v>44</v>
      </c>
      <c r="G170" s="61" t="s">
        <v>45</v>
      </c>
      <c r="H170" s="67" t="s">
        <v>46</v>
      </c>
      <c r="I170" s="63">
        <v>20</v>
      </c>
      <c r="K170" s="65"/>
    </row>
    <row r="171" spans="1:11" x14ac:dyDescent="0.2">
      <c r="A171" s="109" t="s">
        <v>596</v>
      </c>
      <c r="B171" s="105" t="s">
        <v>451</v>
      </c>
      <c r="C171" s="105" t="s">
        <v>79</v>
      </c>
      <c r="D171" s="111">
        <v>30732</v>
      </c>
      <c r="E171" s="105" t="s">
        <v>379</v>
      </c>
      <c r="F171" s="105" t="s">
        <v>44</v>
      </c>
      <c r="G171" s="105" t="s">
        <v>45</v>
      </c>
      <c r="H171" s="107" t="s">
        <v>46</v>
      </c>
      <c r="I171" s="108">
        <v>20</v>
      </c>
      <c r="K171" s="65"/>
    </row>
    <row r="172" spans="1:11" x14ac:dyDescent="0.2">
      <c r="A172" s="53" t="s">
        <v>229</v>
      </c>
      <c r="B172" t="s">
        <v>230</v>
      </c>
      <c r="C172" t="s">
        <v>231</v>
      </c>
      <c r="D172" s="68">
        <v>17755</v>
      </c>
      <c r="E172" t="s">
        <v>455</v>
      </c>
      <c r="F172" t="s">
        <v>44</v>
      </c>
      <c r="G172" t="s">
        <v>45</v>
      </c>
      <c r="H172" s="62" t="s">
        <v>46</v>
      </c>
      <c r="I172" s="54">
        <v>21</v>
      </c>
      <c r="K172" s="65"/>
    </row>
    <row r="173" spans="1:11" x14ac:dyDescent="0.2">
      <c r="A173" s="53" t="s">
        <v>234</v>
      </c>
      <c r="B173" t="s">
        <v>235</v>
      </c>
      <c r="C173" t="s">
        <v>76</v>
      </c>
      <c r="D173" s="68">
        <v>13955</v>
      </c>
      <c r="E173" t="s">
        <v>455</v>
      </c>
      <c r="F173" t="s">
        <v>44</v>
      </c>
      <c r="G173" t="s">
        <v>45</v>
      </c>
      <c r="H173" s="62" t="s">
        <v>46</v>
      </c>
      <c r="I173" s="54">
        <v>21</v>
      </c>
      <c r="J173" s="148" t="s">
        <v>456</v>
      </c>
      <c r="K173" s="148"/>
    </row>
    <row r="174" spans="1:11" ht="12.75" customHeight="1" x14ac:dyDescent="0.2">
      <c r="A174" s="53" t="s">
        <v>452</v>
      </c>
      <c r="B174" s="61" t="s">
        <v>453</v>
      </c>
      <c r="C174" s="61" t="s">
        <v>454</v>
      </c>
      <c r="D174" s="68">
        <v>17830</v>
      </c>
      <c r="E174" s="61" t="s">
        <v>455</v>
      </c>
      <c r="F174" s="61" t="s">
        <v>44</v>
      </c>
      <c r="G174" s="61" t="s">
        <v>45</v>
      </c>
      <c r="H174" s="62" t="s">
        <v>46</v>
      </c>
      <c r="I174" s="63">
        <v>21</v>
      </c>
      <c r="J174" s="148"/>
      <c r="K174" s="148"/>
    </row>
    <row r="175" spans="1:11" ht="12.75" customHeight="1" x14ac:dyDescent="0.2">
      <c r="A175" s="53" t="s">
        <v>457</v>
      </c>
      <c r="B175" s="61" t="s">
        <v>458</v>
      </c>
      <c r="C175" s="61" t="s">
        <v>76</v>
      </c>
      <c r="D175" s="68">
        <v>24905</v>
      </c>
      <c r="E175" s="61" t="s">
        <v>455</v>
      </c>
      <c r="F175" s="61" t="s">
        <v>44</v>
      </c>
      <c r="G175" s="61" t="s">
        <v>45</v>
      </c>
      <c r="H175" s="67" t="s">
        <v>46</v>
      </c>
      <c r="I175" s="63">
        <v>21</v>
      </c>
      <c r="J175" s="148"/>
      <c r="K175" s="148"/>
    </row>
    <row r="176" spans="1:11" ht="12.75" customHeight="1" x14ac:dyDescent="0.2">
      <c r="A176" s="53" t="s">
        <v>459</v>
      </c>
      <c r="B176" t="s">
        <v>460</v>
      </c>
      <c r="C176" t="s">
        <v>293</v>
      </c>
      <c r="D176" s="68">
        <v>23176</v>
      </c>
      <c r="E176" s="61" t="s">
        <v>455</v>
      </c>
      <c r="F176" s="61" t="s">
        <v>44</v>
      </c>
      <c r="G176" s="61" t="s">
        <v>45</v>
      </c>
      <c r="H176" s="67" t="s">
        <v>46</v>
      </c>
      <c r="I176" s="63">
        <v>21</v>
      </c>
      <c r="J176" s="148"/>
      <c r="K176" s="148"/>
    </row>
    <row r="177" spans="1:11" ht="12.75" customHeight="1" x14ac:dyDescent="0.2">
      <c r="A177" s="53" t="s">
        <v>236</v>
      </c>
      <c r="B177" t="s">
        <v>237</v>
      </c>
      <c r="C177" t="s">
        <v>238</v>
      </c>
      <c r="D177" s="68">
        <v>22502</v>
      </c>
      <c r="E177" t="s">
        <v>455</v>
      </c>
      <c r="F177" t="s">
        <v>44</v>
      </c>
      <c r="G177" t="s">
        <v>45</v>
      </c>
      <c r="H177" s="62" t="s">
        <v>46</v>
      </c>
      <c r="I177" s="54">
        <v>21</v>
      </c>
      <c r="J177" s="115"/>
      <c r="K177" s="115"/>
    </row>
    <row r="178" spans="1:11" ht="12.75" customHeight="1" x14ac:dyDescent="0.2">
      <c r="A178" s="53" t="s">
        <v>85</v>
      </c>
      <c r="B178" s="61" t="s">
        <v>86</v>
      </c>
      <c r="C178" s="61" t="s">
        <v>54</v>
      </c>
      <c r="D178" s="68">
        <v>39547</v>
      </c>
      <c r="E178" s="61" t="s">
        <v>455</v>
      </c>
      <c r="F178" s="61" t="s">
        <v>44</v>
      </c>
      <c r="G178" s="61" t="s">
        <v>45</v>
      </c>
      <c r="H178" s="67" t="s">
        <v>46</v>
      </c>
      <c r="I178" s="63">
        <v>21</v>
      </c>
      <c r="J178" s="115"/>
      <c r="K178" s="115"/>
    </row>
    <row r="179" spans="1:11" x14ac:dyDescent="0.2">
      <c r="A179" s="53" t="s">
        <v>461</v>
      </c>
      <c r="B179" s="61" t="s">
        <v>462</v>
      </c>
      <c r="C179" s="61" t="s">
        <v>463</v>
      </c>
      <c r="D179" s="68">
        <v>25105</v>
      </c>
      <c r="E179" s="61" t="s">
        <v>455</v>
      </c>
      <c r="F179" s="61" t="s">
        <v>44</v>
      </c>
      <c r="G179" s="61" t="s">
        <v>45</v>
      </c>
      <c r="H179" s="67" t="s">
        <v>46</v>
      </c>
      <c r="I179" s="63">
        <v>21</v>
      </c>
    </row>
    <row r="180" spans="1:11" x14ac:dyDescent="0.2">
      <c r="A180" s="53" t="s">
        <v>597</v>
      </c>
      <c r="B180" s="61" t="s">
        <v>598</v>
      </c>
      <c r="C180" s="61" t="s">
        <v>258</v>
      </c>
      <c r="D180" s="68">
        <v>29546</v>
      </c>
      <c r="E180" s="61" t="s">
        <v>455</v>
      </c>
      <c r="F180" s="61" t="s">
        <v>44</v>
      </c>
      <c r="G180" s="61" t="s">
        <v>45</v>
      </c>
      <c r="H180" s="67" t="s">
        <v>46</v>
      </c>
      <c r="I180" s="63">
        <v>21</v>
      </c>
    </row>
    <row r="181" spans="1:11" x14ac:dyDescent="0.2">
      <c r="A181" s="53" t="s">
        <v>464</v>
      </c>
      <c r="B181" s="61" t="s">
        <v>465</v>
      </c>
      <c r="C181" s="61" t="s">
        <v>76</v>
      </c>
      <c r="D181" s="68">
        <v>28419</v>
      </c>
      <c r="E181" s="61" t="s">
        <v>455</v>
      </c>
      <c r="F181" s="61" t="s">
        <v>44</v>
      </c>
      <c r="G181" s="61" t="s">
        <v>45</v>
      </c>
      <c r="H181" s="67" t="s">
        <v>46</v>
      </c>
      <c r="I181" s="63">
        <v>21</v>
      </c>
    </row>
    <row r="182" spans="1:11" x14ac:dyDescent="0.2">
      <c r="A182" s="53" t="s">
        <v>466</v>
      </c>
      <c r="B182" s="61" t="s">
        <v>467</v>
      </c>
      <c r="C182" s="61" t="s">
        <v>163</v>
      </c>
      <c r="D182" s="68">
        <v>18264</v>
      </c>
      <c r="E182" s="61" t="s">
        <v>455</v>
      </c>
      <c r="F182" s="61" t="s">
        <v>44</v>
      </c>
      <c r="G182" s="61" t="s">
        <v>45</v>
      </c>
      <c r="H182" s="67" t="s">
        <v>46</v>
      </c>
      <c r="I182" s="63">
        <v>21</v>
      </c>
    </row>
    <row r="183" spans="1:11" x14ac:dyDescent="0.2">
      <c r="A183" s="53" t="s">
        <v>468</v>
      </c>
      <c r="B183" t="s">
        <v>469</v>
      </c>
      <c r="C183" t="s">
        <v>470</v>
      </c>
      <c r="D183" s="68">
        <v>26899</v>
      </c>
      <c r="E183" s="61" t="s">
        <v>455</v>
      </c>
      <c r="F183" s="61" t="s">
        <v>44</v>
      </c>
      <c r="G183" s="61" t="s">
        <v>45</v>
      </c>
      <c r="H183" s="67" t="s">
        <v>46</v>
      </c>
      <c r="I183" s="63">
        <v>21</v>
      </c>
    </row>
    <row r="184" spans="1:11" x14ac:dyDescent="0.2">
      <c r="A184" s="53" t="s">
        <v>471</v>
      </c>
      <c r="B184" s="61" t="s">
        <v>472</v>
      </c>
      <c r="C184" s="61" t="s">
        <v>117</v>
      </c>
      <c r="D184" s="68">
        <v>27283</v>
      </c>
      <c r="E184" s="61" t="s">
        <v>455</v>
      </c>
      <c r="F184" s="61" t="s">
        <v>44</v>
      </c>
      <c r="G184" s="61" t="s">
        <v>45</v>
      </c>
      <c r="H184" s="67" t="s">
        <v>46</v>
      </c>
      <c r="I184" s="63">
        <v>21</v>
      </c>
    </row>
    <row r="185" spans="1:11" x14ac:dyDescent="0.2">
      <c r="A185" s="64" t="s">
        <v>411</v>
      </c>
      <c r="B185" s="61" t="s">
        <v>412</v>
      </c>
      <c r="C185" s="61" t="s">
        <v>413</v>
      </c>
      <c r="D185" s="103">
        <v>29558</v>
      </c>
      <c r="E185" s="61" t="s">
        <v>455</v>
      </c>
      <c r="F185" s="61" t="s">
        <v>44</v>
      </c>
      <c r="G185" s="61" t="s">
        <v>45</v>
      </c>
      <c r="H185" s="62" t="s">
        <v>46</v>
      </c>
      <c r="I185" s="63">
        <v>21</v>
      </c>
    </row>
    <row r="186" spans="1:11" x14ac:dyDescent="0.2">
      <c r="A186" s="64" t="s">
        <v>599</v>
      </c>
      <c r="B186" s="61" t="s">
        <v>600</v>
      </c>
      <c r="C186" s="61" t="s">
        <v>601</v>
      </c>
      <c r="D186" s="103">
        <v>40508</v>
      </c>
      <c r="E186" s="61" t="s">
        <v>455</v>
      </c>
      <c r="F186" s="61" t="s">
        <v>44</v>
      </c>
      <c r="G186" s="61" t="s">
        <v>45</v>
      </c>
      <c r="H186" s="62" t="s">
        <v>46</v>
      </c>
      <c r="I186" s="63">
        <v>21</v>
      </c>
    </row>
    <row r="187" spans="1:11" x14ac:dyDescent="0.2">
      <c r="A187" s="64" t="s">
        <v>602</v>
      </c>
      <c r="B187" s="61" t="s">
        <v>603</v>
      </c>
      <c r="C187" s="61" t="s">
        <v>97</v>
      </c>
      <c r="D187" s="103">
        <v>40875</v>
      </c>
      <c r="E187" s="61" t="s">
        <v>455</v>
      </c>
      <c r="F187" s="61" t="s">
        <v>44</v>
      </c>
      <c r="G187" s="61" t="s">
        <v>45</v>
      </c>
      <c r="H187" s="62" t="s">
        <v>46</v>
      </c>
      <c r="I187" s="63">
        <v>21</v>
      </c>
    </row>
    <row r="188" spans="1:11" x14ac:dyDescent="0.2">
      <c r="A188" s="53" t="s">
        <v>245</v>
      </c>
      <c r="B188" t="s">
        <v>246</v>
      </c>
      <c r="C188" t="s">
        <v>247</v>
      </c>
      <c r="D188" s="68">
        <v>23533</v>
      </c>
      <c r="E188" t="s">
        <v>455</v>
      </c>
      <c r="F188" t="s">
        <v>44</v>
      </c>
      <c r="G188" t="s">
        <v>45</v>
      </c>
      <c r="H188" s="62" t="s">
        <v>46</v>
      </c>
      <c r="I188" s="54">
        <v>21</v>
      </c>
    </row>
    <row r="189" spans="1:11" x14ac:dyDescent="0.2">
      <c r="A189" s="53" t="s">
        <v>473</v>
      </c>
      <c r="B189" s="61" t="s">
        <v>474</v>
      </c>
      <c r="C189" s="61" t="s">
        <v>225</v>
      </c>
      <c r="D189" s="68">
        <v>20452</v>
      </c>
      <c r="E189" s="61" t="s">
        <v>455</v>
      </c>
      <c r="F189" s="61" t="s">
        <v>44</v>
      </c>
      <c r="G189" s="61" t="s">
        <v>45</v>
      </c>
      <c r="H189" s="67" t="s">
        <v>46</v>
      </c>
      <c r="I189" s="63">
        <v>21</v>
      </c>
      <c r="K189" s="65"/>
    </row>
    <row r="190" spans="1:11" x14ac:dyDescent="0.2">
      <c r="A190" s="53" t="s">
        <v>475</v>
      </c>
      <c r="B190" s="61" t="s">
        <v>476</v>
      </c>
      <c r="C190" s="61" t="s">
        <v>477</v>
      </c>
      <c r="D190" s="68">
        <v>21732</v>
      </c>
      <c r="E190" s="61" t="s">
        <v>455</v>
      </c>
      <c r="F190" s="61" t="s">
        <v>44</v>
      </c>
      <c r="G190" s="61" t="s">
        <v>45</v>
      </c>
      <c r="H190" s="62" t="s">
        <v>46</v>
      </c>
      <c r="I190" s="54">
        <v>21</v>
      </c>
      <c r="K190" s="65"/>
    </row>
    <row r="191" spans="1:11" x14ac:dyDescent="0.2">
      <c r="A191" s="53" t="s">
        <v>252</v>
      </c>
      <c r="B191" t="s">
        <v>253</v>
      </c>
      <c r="C191" t="s">
        <v>131</v>
      </c>
      <c r="D191" s="68">
        <v>21196</v>
      </c>
      <c r="E191" t="s">
        <v>455</v>
      </c>
      <c r="F191" t="s">
        <v>44</v>
      </c>
      <c r="G191" t="s">
        <v>45</v>
      </c>
      <c r="H191" s="62" t="s">
        <v>46</v>
      </c>
      <c r="I191" s="54">
        <v>21</v>
      </c>
      <c r="K191" s="65"/>
    </row>
    <row r="192" spans="1:11" x14ac:dyDescent="0.2">
      <c r="A192" s="53" t="s">
        <v>248</v>
      </c>
      <c r="B192" t="s">
        <v>249</v>
      </c>
      <c r="C192" t="s">
        <v>51</v>
      </c>
      <c r="D192" s="68">
        <v>23106</v>
      </c>
      <c r="E192" t="s">
        <v>455</v>
      </c>
      <c r="F192" t="s">
        <v>44</v>
      </c>
      <c r="G192" t="s">
        <v>45</v>
      </c>
      <c r="H192" s="62" t="s">
        <v>46</v>
      </c>
      <c r="I192" s="54">
        <v>21</v>
      </c>
      <c r="K192" s="65"/>
    </row>
    <row r="193" spans="1:11" x14ac:dyDescent="0.2">
      <c r="A193" s="53" t="s">
        <v>478</v>
      </c>
      <c r="B193" s="61" t="s">
        <v>479</v>
      </c>
      <c r="C193" s="61" t="s">
        <v>79</v>
      </c>
      <c r="D193" s="68">
        <v>24334</v>
      </c>
      <c r="E193" s="61" t="s">
        <v>455</v>
      </c>
      <c r="F193" s="61" t="s">
        <v>44</v>
      </c>
      <c r="G193" s="61" t="s">
        <v>45</v>
      </c>
      <c r="H193" s="62" t="s">
        <v>46</v>
      </c>
      <c r="I193" s="54">
        <v>21</v>
      </c>
      <c r="K193" s="65"/>
    </row>
    <row r="194" spans="1:11" x14ac:dyDescent="0.2">
      <c r="A194" s="53" t="s">
        <v>250</v>
      </c>
      <c r="B194" t="s">
        <v>251</v>
      </c>
      <c r="C194" t="s">
        <v>131</v>
      </c>
      <c r="D194" s="68">
        <v>19882</v>
      </c>
      <c r="E194" t="s">
        <v>455</v>
      </c>
      <c r="F194" t="s">
        <v>44</v>
      </c>
      <c r="G194" t="s">
        <v>45</v>
      </c>
      <c r="H194" s="62" t="s">
        <v>46</v>
      </c>
      <c r="I194" s="54">
        <v>21</v>
      </c>
      <c r="K194" s="65"/>
    </row>
    <row r="195" spans="1:11" x14ac:dyDescent="0.2">
      <c r="A195" s="53" t="s">
        <v>444</v>
      </c>
      <c r="B195" s="61" t="s">
        <v>445</v>
      </c>
      <c r="C195" s="61" t="s">
        <v>146</v>
      </c>
      <c r="D195" s="68">
        <v>24110</v>
      </c>
      <c r="E195" s="61" t="s">
        <v>455</v>
      </c>
      <c r="F195" s="61" t="s">
        <v>44</v>
      </c>
      <c r="G195" s="61" t="s">
        <v>45</v>
      </c>
      <c r="H195" s="62" t="s">
        <v>46</v>
      </c>
      <c r="I195" s="54">
        <v>21</v>
      </c>
      <c r="K195" s="65"/>
    </row>
    <row r="196" spans="1:11" x14ac:dyDescent="0.2">
      <c r="A196" s="53" t="s">
        <v>480</v>
      </c>
      <c r="B196" s="61" t="s">
        <v>481</v>
      </c>
      <c r="C196" s="61" t="s">
        <v>225</v>
      </c>
      <c r="D196" s="68">
        <v>21575</v>
      </c>
      <c r="E196" s="61" t="s">
        <v>455</v>
      </c>
      <c r="F196" s="61" t="s">
        <v>44</v>
      </c>
      <c r="G196" s="61" t="s">
        <v>45</v>
      </c>
      <c r="H196" s="62" t="s">
        <v>46</v>
      </c>
      <c r="I196" s="54">
        <v>21</v>
      </c>
      <c r="K196" s="65"/>
    </row>
    <row r="197" spans="1:11" x14ac:dyDescent="0.2">
      <c r="A197" s="109" t="s">
        <v>482</v>
      </c>
      <c r="B197" s="105" t="s">
        <v>483</v>
      </c>
      <c r="C197" s="105" t="s">
        <v>198</v>
      </c>
      <c r="D197" s="114">
        <v>34284</v>
      </c>
      <c r="E197" s="105" t="s">
        <v>455</v>
      </c>
      <c r="F197" s="105" t="s">
        <v>44</v>
      </c>
      <c r="G197" s="105" t="s">
        <v>45</v>
      </c>
      <c r="H197" s="107" t="s">
        <v>46</v>
      </c>
      <c r="I197" s="112">
        <v>21</v>
      </c>
    </row>
  </sheetData>
  <mergeCells count="7">
    <mergeCell ref="J173:K176"/>
    <mergeCell ref="J125:K128"/>
    <mergeCell ref="J2:K4"/>
    <mergeCell ref="J138:K140"/>
    <mergeCell ref="J76:K79"/>
    <mergeCell ref="J114:K117"/>
    <mergeCell ref="J72:K73"/>
  </mergeCells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0"/>
  <sheetViews>
    <sheetView topLeftCell="A34" zoomScale="110" zoomScaleNormal="110" workbookViewId="0">
      <selection activeCell="I48" sqref="I48"/>
    </sheetView>
  </sheetViews>
  <sheetFormatPr defaultColWidth="8.83203125" defaultRowHeight="12.75" x14ac:dyDescent="0.2"/>
  <cols>
    <col min="1" max="1" width="4.33203125" style="4" customWidth="1"/>
    <col min="2" max="2" width="11.5" style="68" customWidth="1"/>
    <col min="3" max="3" width="8.1640625" style="69" customWidth="1"/>
    <col min="4" max="4" width="9.5" customWidth="1"/>
    <col min="5" max="5" width="15.83203125" customWidth="1"/>
    <col min="6" max="6" width="0.83203125" customWidth="1"/>
    <col min="7" max="7" width="15.83203125" customWidth="1"/>
    <col min="8" max="8" width="9.1640625" style="70" customWidth="1"/>
    <col min="9" max="9" width="31.5" customWidth="1"/>
    <col min="10" max="11" width="8.1640625" customWidth="1"/>
    <col min="12" max="12" width="8.1640625" style="71" customWidth="1"/>
    <col min="13" max="13" width="6.5" customWidth="1"/>
    <col min="14" max="14" width="8.83203125" customWidth="1"/>
    <col min="15" max="15" width="3" customWidth="1"/>
    <col min="16" max="17" width="8.83203125" customWidth="1"/>
  </cols>
  <sheetData>
    <row r="1" spans="1:9" x14ac:dyDescent="0.2">
      <c r="A1" s="72" t="s">
        <v>2</v>
      </c>
      <c r="B1" s="77">
        <v>45551</v>
      </c>
      <c r="C1" s="78">
        <v>0.66666666666666663</v>
      </c>
      <c r="D1" s="79" t="s">
        <v>484</v>
      </c>
      <c r="E1" s="80" t="s">
        <v>488</v>
      </c>
      <c r="F1" s="80" t="s">
        <v>23</v>
      </c>
      <c r="G1" s="80" t="s">
        <v>494</v>
      </c>
      <c r="H1" s="81" t="s">
        <v>490</v>
      </c>
    </row>
    <row r="2" spans="1:9" x14ac:dyDescent="0.2">
      <c r="A2" s="72" t="s">
        <v>487</v>
      </c>
      <c r="B2" s="77">
        <v>45551</v>
      </c>
      <c r="C2" s="78">
        <v>0.70833333333333337</v>
      </c>
      <c r="D2" s="79" t="s">
        <v>484</v>
      </c>
      <c r="E2" s="80" t="s">
        <v>485</v>
      </c>
      <c r="F2" s="80" t="s">
        <v>23</v>
      </c>
      <c r="G2" s="80" t="s">
        <v>497</v>
      </c>
      <c r="H2" s="81" t="s">
        <v>485</v>
      </c>
    </row>
    <row r="3" spans="1:9" x14ac:dyDescent="0.2">
      <c r="A3" s="72" t="s">
        <v>491</v>
      </c>
      <c r="B3" s="77">
        <v>45553</v>
      </c>
      <c r="C3" s="78">
        <v>0.6875</v>
      </c>
      <c r="D3" s="79" t="s">
        <v>492</v>
      </c>
      <c r="E3" s="80" t="s">
        <v>493</v>
      </c>
      <c r="F3" s="80" t="s">
        <v>23</v>
      </c>
      <c r="G3" s="80" t="s">
        <v>500</v>
      </c>
      <c r="H3" s="81" t="s">
        <v>490</v>
      </c>
    </row>
    <row r="4" spans="1:9" x14ac:dyDescent="0.2">
      <c r="A4" s="82" t="s">
        <v>495</v>
      </c>
      <c r="B4" s="83">
        <v>45554</v>
      </c>
      <c r="C4" s="84">
        <v>0.6875</v>
      </c>
      <c r="D4" s="85" t="s">
        <v>496</v>
      </c>
      <c r="E4" s="86" t="s">
        <v>489</v>
      </c>
      <c r="F4" s="86" t="s">
        <v>23</v>
      </c>
      <c r="G4" s="86" t="s">
        <v>486</v>
      </c>
      <c r="H4" s="87" t="s">
        <v>485</v>
      </c>
      <c r="I4" s="74"/>
    </row>
    <row r="5" spans="1:9" x14ac:dyDescent="0.2">
      <c r="A5" s="72" t="s">
        <v>501</v>
      </c>
      <c r="B5" s="77">
        <v>45558</v>
      </c>
      <c r="C5" s="78">
        <v>0.70833333333333337</v>
      </c>
      <c r="D5" s="79" t="s">
        <v>484</v>
      </c>
      <c r="E5" s="80" t="s">
        <v>485</v>
      </c>
      <c r="F5" s="80" t="s">
        <v>23</v>
      </c>
      <c r="G5" s="80" t="s">
        <v>488</v>
      </c>
      <c r="H5" s="81" t="s">
        <v>485</v>
      </c>
    </row>
    <row r="6" spans="1:9" x14ac:dyDescent="0.2">
      <c r="A6" s="72" t="s">
        <v>502</v>
      </c>
      <c r="B6" s="77">
        <v>45560</v>
      </c>
      <c r="C6" s="78">
        <v>0.70833333333333337</v>
      </c>
      <c r="D6" s="79" t="s">
        <v>492</v>
      </c>
      <c r="E6" s="80" t="s">
        <v>500</v>
      </c>
      <c r="F6" s="80" t="s">
        <v>23</v>
      </c>
      <c r="G6" s="80" t="s">
        <v>499</v>
      </c>
      <c r="H6" s="81" t="s">
        <v>490</v>
      </c>
    </row>
    <row r="7" spans="1:9" x14ac:dyDescent="0.2">
      <c r="A7" s="72" t="s">
        <v>503</v>
      </c>
      <c r="B7" s="77">
        <v>45561</v>
      </c>
      <c r="C7" s="78">
        <v>0.66666666666666663</v>
      </c>
      <c r="D7" s="79" t="s">
        <v>496</v>
      </c>
      <c r="E7" s="80" t="s">
        <v>497</v>
      </c>
      <c r="F7" s="80" t="s">
        <v>23</v>
      </c>
      <c r="G7" s="80" t="s">
        <v>486</v>
      </c>
      <c r="H7" s="81" t="s">
        <v>485</v>
      </c>
    </row>
    <row r="8" spans="1:9" x14ac:dyDescent="0.2">
      <c r="A8" s="82" t="s">
        <v>504</v>
      </c>
      <c r="B8" s="83">
        <v>45562</v>
      </c>
      <c r="C8" s="84">
        <v>0.6875</v>
      </c>
      <c r="D8" s="85" t="s">
        <v>498</v>
      </c>
      <c r="E8" s="86" t="s">
        <v>494</v>
      </c>
      <c r="F8" s="86" t="s">
        <v>23</v>
      </c>
      <c r="G8" s="86" t="s">
        <v>493</v>
      </c>
      <c r="H8" s="87" t="s">
        <v>490</v>
      </c>
    </row>
    <row r="9" spans="1:9" x14ac:dyDescent="0.2">
      <c r="A9" s="72" t="s">
        <v>505</v>
      </c>
      <c r="B9" s="77">
        <v>45565</v>
      </c>
      <c r="C9" s="78">
        <v>0.66666666666666663</v>
      </c>
      <c r="D9" s="79" t="s">
        <v>484</v>
      </c>
      <c r="E9" s="80" t="s">
        <v>488</v>
      </c>
      <c r="F9" s="80" t="s">
        <v>23</v>
      </c>
      <c r="G9" s="80" t="s">
        <v>497</v>
      </c>
      <c r="H9" s="81" t="s">
        <v>490</v>
      </c>
    </row>
    <row r="10" spans="1:9" x14ac:dyDescent="0.2">
      <c r="A10" s="72" t="s">
        <v>506</v>
      </c>
      <c r="B10" s="77">
        <v>45567</v>
      </c>
      <c r="C10" s="78">
        <v>0.6875</v>
      </c>
      <c r="D10" s="79" t="s">
        <v>492</v>
      </c>
      <c r="E10" s="80" t="s">
        <v>493</v>
      </c>
      <c r="F10" s="80" t="s">
        <v>23</v>
      </c>
      <c r="G10" s="80" t="s">
        <v>485</v>
      </c>
      <c r="H10" s="81" t="s">
        <v>490</v>
      </c>
    </row>
    <row r="11" spans="1:9" x14ac:dyDescent="0.2">
      <c r="A11" s="72" t="s">
        <v>507</v>
      </c>
      <c r="B11" s="77">
        <v>45568</v>
      </c>
      <c r="C11" s="78">
        <v>0.6875</v>
      </c>
      <c r="D11" s="79" t="s">
        <v>496</v>
      </c>
      <c r="E11" s="80" t="s">
        <v>489</v>
      </c>
      <c r="F11" s="80" t="s">
        <v>23</v>
      </c>
      <c r="G11" s="80" t="s">
        <v>500</v>
      </c>
      <c r="H11" s="81" t="s">
        <v>485</v>
      </c>
    </row>
    <row r="12" spans="1:9" x14ac:dyDescent="0.2">
      <c r="A12" s="82" t="s">
        <v>508</v>
      </c>
      <c r="B12" s="83">
        <v>45569</v>
      </c>
      <c r="C12" s="84">
        <v>0.6875</v>
      </c>
      <c r="D12" s="85" t="s">
        <v>498</v>
      </c>
      <c r="E12" s="86" t="s">
        <v>499</v>
      </c>
      <c r="F12" s="86" t="s">
        <v>23</v>
      </c>
      <c r="G12" s="86" t="s">
        <v>494</v>
      </c>
      <c r="H12" s="87" t="s">
        <v>490</v>
      </c>
    </row>
    <row r="13" spans="1:9" x14ac:dyDescent="0.2">
      <c r="A13" s="72" t="s">
        <v>509</v>
      </c>
      <c r="B13" s="77">
        <v>45572</v>
      </c>
      <c r="C13" s="78" t="s">
        <v>569</v>
      </c>
      <c r="D13" s="79" t="s">
        <v>484</v>
      </c>
      <c r="E13" s="80" t="s">
        <v>488</v>
      </c>
      <c r="F13" s="80" t="s">
        <v>23</v>
      </c>
      <c r="G13" s="80" t="s">
        <v>493</v>
      </c>
      <c r="H13" s="81" t="s">
        <v>490</v>
      </c>
    </row>
    <row r="14" spans="1:9" x14ac:dyDescent="0.2">
      <c r="A14" s="72" t="s">
        <v>510</v>
      </c>
      <c r="B14" s="77">
        <v>45572</v>
      </c>
      <c r="C14" s="78">
        <v>0.70833333333333337</v>
      </c>
      <c r="D14" s="79" t="s">
        <v>484</v>
      </c>
      <c r="E14" s="80" t="s">
        <v>485</v>
      </c>
      <c r="F14" s="80" t="s">
        <v>23</v>
      </c>
      <c r="G14" s="80" t="s">
        <v>499</v>
      </c>
      <c r="H14" s="81" t="s">
        <v>485</v>
      </c>
    </row>
    <row r="15" spans="1:9" x14ac:dyDescent="0.2">
      <c r="A15" s="72" t="s">
        <v>511</v>
      </c>
      <c r="B15" s="77">
        <v>45574</v>
      </c>
      <c r="C15" s="78">
        <v>0.6875</v>
      </c>
      <c r="D15" s="79" t="s">
        <v>492</v>
      </c>
      <c r="E15" s="80" t="s">
        <v>500</v>
      </c>
      <c r="F15" s="80" t="s">
        <v>23</v>
      </c>
      <c r="G15" s="80" t="s">
        <v>486</v>
      </c>
      <c r="H15" s="81" t="s">
        <v>490</v>
      </c>
    </row>
    <row r="16" spans="1:9" x14ac:dyDescent="0.2">
      <c r="A16" s="82" t="s">
        <v>512</v>
      </c>
      <c r="B16" s="83">
        <v>45576</v>
      </c>
      <c r="C16" s="84">
        <v>0.6875</v>
      </c>
      <c r="D16" s="85" t="s">
        <v>498</v>
      </c>
      <c r="E16" s="86" t="s">
        <v>494</v>
      </c>
      <c r="F16" s="86" t="s">
        <v>23</v>
      </c>
      <c r="G16" s="86" t="s">
        <v>489</v>
      </c>
      <c r="H16" s="87" t="s">
        <v>490</v>
      </c>
    </row>
    <row r="17" spans="1:8" x14ac:dyDescent="0.2">
      <c r="A17" s="72" t="s">
        <v>513</v>
      </c>
      <c r="B17" s="77">
        <v>45579</v>
      </c>
      <c r="C17" s="78">
        <v>0.72916666666666663</v>
      </c>
      <c r="D17" s="79" t="s">
        <v>484</v>
      </c>
      <c r="E17" s="80" t="s">
        <v>486</v>
      </c>
      <c r="F17" s="80" t="s">
        <v>23</v>
      </c>
      <c r="G17" s="80" t="s">
        <v>494</v>
      </c>
      <c r="H17" s="81" t="s">
        <v>485</v>
      </c>
    </row>
    <row r="18" spans="1:8" x14ac:dyDescent="0.2">
      <c r="A18" s="72" t="s">
        <v>514</v>
      </c>
      <c r="B18" s="77">
        <v>45581</v>
      </c>
      <c r="C18" s="78">
        <v>0.6875</v>
      </c>
      <c r="D18" s="79" t="s">
        <v>492</v>
      </c>
      <c r="E18" s="80" t="s">
        <v>493</v>
      </c>
      <c r="F18" s="80" t="s">
        <v>23</v>
      </c>
      <c r="G18" s="80" t="s">
        <v>497</v>
      </c>
      <c r="H18" s="81" t="s">
        <v>490</v>
      </c>
    </row>
    <row r="19" spans="1:8" x14ac:dyDescent="0.2">
      <c r="A19" s="72" t="s">
        <v>515</v>
      </c>
      <c r="B19" s="77">
        <v>45582</v>
      </c>
      <c r="C19" s="78">
        <v>0.6875</v>
      </c>
      <c r="D19" s="79" t="s">
        <v>496</v>
      </c>
      <c r="E19" s="80" t="s">
        <v>489</v>
      </c>
      <c r="F19" s="80" t="s">
        <v>23</v>
      </c>
      <c r="G19" s="80" t="s">
        <v>485</v>
      </c>
      <c r="H19" s="81" t="s">
        <v>485</v>
      </c>
    </row>
    <row r="20" spans="1:8" x14ac:dyDescent="0.2">
      <c r="A20" s="82" t="s">
        <v>516</v>
      </c>
      <c r="B20" s="83">
        <v>45583</v>
      </c>
      <c r="C20" s="84">
        <v>0.6875</v>
      </c>
      <c r="D20" s="85" t="s">
        <v>498</v>
      </c>
      <c r="E20" s="86" t="s">
        <v>499</v>
      </c>
      <c r="F20" s="86" t="s">
        <v>23</v>
      </c>
      <c r="G20" s="86" t="s">
        <v>488</v>
      </c>
      <c r="H20" s="87" t="s">
        <v>490</v>
      </c>
    </row>
    <row r="21" spans="1:8" x14ac:dyDescent="0.2">
      <c r="A21" s="72" t="s">
        <v>517</v>
      </c>
      <c r="B21" s="77">
        <v>45586</v>
      </c>
      <c r="C21" s="78">
        <v>0.66666666666666663</v>
      </c>
      <c r="D21" s="79" t="s">
        <v>484</v>
      </c>
      <c r="E21" s="80" t="s">
        <v>488</v>
      </c>
      <c r="F21" s="80" t="s">
        <v>23</v>
      </c>
      <c r="G21" s="80" t="s">
        <v>489</v>
      </c>
      <c r="H21" s="81" t="s">
        <v>490</v>
      </c>
    </row>
    <row r="22" spans="1:8" x14ac:dyDescent="0.2">
      <c r="A22" s="72" t="s">
        <v>518</v>
      </c>
      <c r="B22" s="77">
        <v>45586</v>
      </c>
      <c r="C22" s="78">
        <v>0.70833333333333337</v>
      </c>
      <c r="D22" s="79" t="s">
        <v>484</v>
      </c>
      <c r="E22" s="80" t="s">
        <v>485</v>
      </c>
      <c r="F22" s="80" t="s">
        <v>23</v>
      </c>
      <c r="G22" s="80" t="s">
        <v>486</v>
      </c>
      <c r="H22" s="81" t="s">
        <v>485</v>
      </c>
    </row>
    <row r="23" spans="1:8" x14ac:dyDescent="0.2">
      <c r="A23" s="72" t="s">
        <v>519</v>
      </c>
      <c r="B23" s="77">
        <v>45588</v>
      </c>
      <c r="C23" s="78">
        <v>0.6875</v>
      </c>
      <c r="D23" s="79" t="s">
        <v>492</v>
      </c>
      <c r="E23" s="80" t="s">
        <v>493</v>
      </c>
      <c r="F23" s="80" t="s">
        <v>23</v>
      </c>
      <c r="G23" s="80" t="s">
        <v>499</v>
      </c>
      <c r="H23" s="81" t="s">
        <v>490</v>
      </c>
    </row>
    <row r="24" spans="1:8" x14ac:dyDescent="0.2">
      <c r="A24" s="82" t="s">
        <v>520</v>
      </c>
      <c r="B24" s="83">
        <v>45589</v>
      </c>
      <c r="C24" s="84">
        <v>0.66666666666666663</v>
      </c>
      <c r="D24" s="85" t="s">
        <v>496</v>
      </c>
      <c r="E24" s="86" t="s">
        <v>497</v>
      </c>
      <c r="F24" s="86" t="s">
        <v>23</v>
      </c>
      <c r="G24" s="86" t="s">
        <v>500</v>
      </c>
      <c r="H24" s="87" t="s">
        <v>485</v>
      </c>
    </row>
    <row r="25" spans="1:8" x14ac:dyDescent="0.2">
      <c r="A25" s="72" t="s">
        <v>521</v>
      </c>
      <c r="B25" s="77">
        <v>45600</v>
      </c>
      <c r="C25" s="78">
        <v>0.72916666666666663</v>
      </c>
      <c r="D25" s="79" t="s">
        <v>484</v>
      </c>
      <c r="E25" s="80" t="s">
        <v>486</v>
      </c>
      <c r="F25" s="80" t="s">
        <v>23</v>
      </c>
      <c r="G25" s="80" t="s">
        <v>488</v>
      </c>
      <c r="H25" s="81" t="s">
        <v>485</v>
      </c>
    </row>
    <row r="26" spans="1:8" x14ac:dyDescent="0.2">
      <c r="A26" s="72" t="s">
        <v>522</v>
      </c>
      <c r="B26" s="77">
        <v>45602</v>
      </c>
      <c r="C26" s="78">
        <v>0.70833333333333337</v>
      </c>
      <c r="D26" s="79" t="s">
        <v>492</v>
      </c>
      <c r="E26" s="80" t="s">
        <v>500</v>
      </c>
      <c r="F26" s="80" t="s">
        <v>23</v>
      </c>
      <c r="G26" s="80" t="s">
        <v>494</v>
      </c>
      <c r="H26" s="81" t="s">
        <v>490</v>
      </c>
    </row>
    <row r="27" spans="1:8" x14ac:dyDescent="0.2">
      <c r="A27" s="72" t="s">
        <v>523</v>
      </c>
      <c r="B27" s="77">
        <v>45603</v>
      </c>
      <c r="C27" s="78">
        <v>0.6875</v>
      </c>
      <c r="D27" s="79" t="s">
        <v>496</v>
      </c>
      <c r="E27" s="80" t="s">
        <v>489</v>
      </c>
      <c r="F27" s="80" t="s">
        <v>23</v>
      </c>
      <c r="G27" s="80" t="s">
        <v>493</v>
      </c>
      <c r="H27" s="81" t="s">
        <v>485</v>
      </c>
    </row>
    <row r="28" spans="1:8" ht="13.5" thickBot="1" x14ac:dyDescent="0.25">
      <c r="A28" s="76" t="s">
        <v>524</v>
      </c>
      <c r="B28" s="88">
        <v>45604</v>
      </c>
      <c r="C28" s="89">
        <v>0.6875</v>
      </c>
      <c r="D28" s="90" t="s">
        <v>498</v>
      </c>
      <c r="E28" s="91" t="s">
        <v>499</v>
      </c>
      <c r="F28" s="91" t="s">
        <v>23</v>
      </c>
      <c r="G28" s="91" t="s">
        <v>497</v>
      </c>
      <c r="H28" s="92" t="s">
        <v>490</v>
      </c>
    </row>
    <row r="29" spans="1:8" ht="13.5" thickTop="1" x14ac:dyDescent="0.2">
      <c r="A29" s="72" t="s">
        <v>525</v>
      </c>
      <c r="B29" s="93">
        <v>45607</v>
      </c>
      <c r="C29" s="78">
        <v>0.70833333333333337</v>
      </c>
      <c r="D29" s="79" t="s">
        <v>484</v>
      </c>
      <c r="E29" s="80" t="s">
        <v>485</v>
      </c>
      <c r="F29" s="80" t="s">
        <v>23</v>
      </c>
      <c r="G29" s="80" t="s">
        <v>500</v>
      </c>
      <c r="H29" s="81" t="s">
        <v>485</v>
      </c>
    </row>
    <row r="30" spans="1:8" x14ac:dyDescent="0.2">
      <c r="A30" s="72" t="s">
        <v>526</v>
      </c>
      <c r="B30" s="93">
        <v>45609</v>
      </c>
      <c r="C30" s="78">
        <v>0.6875</v>
      </c>
      <c r="D30" s="79" t="s">
        <v>492</v>
      </c>
      <c r="E30" s="80" t="s">
        <v>493</v>
      </c>
      <c r="F30" s="80" t="s">
        <v>23</v>
      </c>
      <c r="G30" s="80" t="s">
        <v>486</v>
      </c>
      <c r="H30" s="81" t="s">
        <v>490</v>
      </c>
    </row>
    <row r="31" spans="1:8" x14ac:dyDescent="0.2">
      <c r="A31" s="72" t="s">
        <v>527</v>
      </c>
      <c r="B31" s="93">
        <v>45610</v>
      </c>
      <c r="C31" s="78">
        <v>0.66666666666666663</v>
      </c>
      <c r="D31" s="79" t="s">
        <v>496</v>
      </c>
      <c r="E31" s="80" t="s">
        <v>497</v>
      </c>
      <c r="F31" s="80" t="s">
        <v>23</v>
      </c>
      <c r="G31" s="80" t="s">
        <v>494</v>
      </c>
      <c r="H31" s="81" t="s">
        <v>485</v>
      </c>
    </row>
    <row r="32" spans="1:8" x14ac:dyDescent="0.2">
      <c r="A32" s="82" t="s">
        <v>528</v>
      </c>
      <c r="B32" s="94">
        <v>45611</v>
      </c>
      <c r="C32" s="84">
        <v>0.6875</v>
      </c>
      <c r="D32" s="85" t="s">
        <v>498</v>
      </c>
      <c r="E32" s="86" t="s">
        <v>499</v>
      </c>
      <c r="F32" s="86" t="s">
        <v>23</v>
      </c>
      <c r="G32" s="86" t="s">
        <v>489</v>
      </c>
      <c r="H32" s="87" t="s">
        <v>490</v>
      </c>
    </row>
    <row r="33" spans="1:9" x14ac:dyDescent="0.2">
      <c r="A33" s="72" t="s">
        <v>529</v>
      </c>
      <c r="B33" s="77">
        <v>45614</v>
      </c>
      <c r="C33" s="78">
        <v>0.72916666666666663</v>
      </c>
      <c r="D33" s="79" t="s">
        <v>484</v>
      </c>
      <c r="E33" s="80" t="s">
        <v>486</v>
      </c>
      <c r="F33" s="80" t="s">
        <v>23</v>
      </c>
      <c r="G33" s="80" t="s">
        <v>499</v>
      </c>
      <c r="H33" s="81" t="s">
        <v>485</v>
      </c>
    </row>
    <row r="34" spans="1:9" x14ac:dyDescent="0.2">
      <c r="A34" s="72" t="s">
        <v>530</v>
      </c>
      <c r="B34" s="77">
        <v>45616</v>
      </c>
      <c r="C34" s="78">
        <v>0.70833333333333337</v>
      </c>
      <c r="D34" s="79" t="s">
        <v>492</v>
      </c>
      <c r="E34" s="80" t="s">
        <v>500</v>
      </c>
      <c r="F34" s="80" t="s">
        <v>23</v>
      </c>
      <c r="G34" s="80" t="s">
        <v>488</v>
      </c>
      <c r="H34" s="81" t="s">
        <v>490</v>
      </c>
    </row>
    <row r="35" spans="1:9" x14ac:dyDescent="0.2">
      <c r="A35" s="72" t="s">
        <v>531</v>
      </c>
      <c r="B35" s="77">
        <v>45617</v>
      </c>
      <c r="C35" s="78">
        <v>0.6875</v>
      </c>
      <c r="D35" s="79" t="s">
        <v>496</v>
      </c>
      <c r="E35" s="80" t="s">
        <v>489</v>
      </c>
      <c r="F35" s="80" t="s">
        <v>23</v>
      </c>
      <c r="G35" s="80" t="s">
        <v>497</v>
      </c>
      <c r="H35" s="81" t="s">
        <v>485</v>
      </c>
    </row>
    <row r="36" spans="1:9" ht="13.5" thickBot="1" x14ac:dyDescent="0.25">
      <c r="A36" s="76" t="s">
        <v>532</v>
      </c>
      <c r="B36" s="95">
        <v>45618</v>
      </c>
      <c r="C36" s="96">
        <v>0.6875</v>
      </c>
      <c r="D36" s="97" t="s">
        <v>498</v>
      </c>
      <c r="E36" s="98" t="s">
        <v>494</v>
      </c>
      <c r="F36" s="98" t="s">
        <v>23</v>
      </c>
      <c r="G36" s="98" t="s">
        <v>485</v>
      </c>
      <c r="H36" s="99" t="s">
        <v>490</v>
      </c>
    </row>
    <row r="37" spans="1:9" ht="13.5" thickTop="1" x14ac:dyDescent="0.2">
      <c r="A37" s="72" t="s">
        <v>533</v>
      </c>
      <c r="B37" s="77">
        <v>45670</v>
      </c>
      <c r="C37" s="78">
        <v>0.72916666666666663</v>
      </c>
      <c r="D37" s="79" t="s">
        <v>484</v>
      </c>
      <c r="E37" s="80" t="s">
        <v>486</v>
      </c>
      <c r="F37" s="80" t="s">
        <v>23</v>
      </c>
      <c r="G37" s="80" t="s">
        <v>489</v>
      </c>
      <c r="H37" s="81" t="s">
        <v>485</v>
      </c>
    </row>
    <row r="38" spans="1:9" x14ac:dyDescent="0.2">
      <c r="A38" s="72" t="s">
        <v>534</v>
      </c>
      <c r="B38" s="77">
        <v>45672</v>
      </c>
      <c r="C38" s="78">
        <v>0.70833333333333337</v>
      </c>
      <c r="D38" s="79" t="s">
        <v>492</v>
      </c>
      <c r="E38" s="80" t="s">
        <v>500</v>
      </c>
      <c r="F38" s="80" t="s">
        <v>23</v>
      </c>
      <c r="G38" s="80" t="s">
        <v>493</v>
      </c>
      <c r="H38" s="81" t="s">
        <v>490</v>
      </c>
    </row>
    <row r="39" spans="1:9" x14ac:dyDescent="0.2">
      <c r="A39" s="72" t="s">
        <v>535</v>
      </c>
      <c r="B39" s="77">
        <v>45673</v>
      </c>
      <c r="C39" s="78">
        <v>0.66666666666666663</v>
      </c>
      <c r="D39" s="79" t="s">
        <v>496</v>
      </c>
      <c r="E39" s="80" t="s">
        <v>570</v>
      </c>
      <c r="F39" s="80" t="s">
        <v>499</v>
      </c>
      <c r="G39" s="80" t="s">
        <v>485</v>
      </c>
      <c r="H39" s="81" t="s">
        <v>485</v>
      </c>
    </row>
    <row r="40" spans="1:9" x14ac:dyDescent="0.2">
      <c r="A40" s="82" t="s">
        <v>536</v>
      </c>
      <c r="B40" s="83">
        <v>45674</v>
      </c>
      <c r="C40" s="84">
        <v>0.6875</v>
      </c>
      <c r="D40" s="85" t="s">
        <v>498</v>
      </c>
      <c r="E40" s="86" t="s">
        <v>494</v>
      </c>
      <c r="F40" s="86"/>
      <c r="G40" s="86" t="s">
        <v>488</v>
      </c>
      <c r="H40" s="87" t="s">
        <v>490</v>
      </c>
    </row>
    <row r="41" spans="1:9" x14ac:dyDescent="0.2">
      <c r="A41" s="72" t="s">
        <v>537</v>
      </c>
      <c r="B41" s="77">
        <v>45677</v>
      </c>
      <c r="C41" s="78">
        <v>0.66666666666666663</v>
      </c>
      <c r="D41" s="79" t="s">
        <v>484</v>
      </c>
      <c r="E41" s="80" t="s">
        <v>488</v>
      </c>
      <c r="F41" s="80" t="s">
        <v>23</v>
      </c>
      <c r="G41" s="80" t="s">
        <v>485</v>
      </c>
      <c r="H41" s="81" t="s">
        <v>490</v>
      </c>
    </row>
    <row r="42" spans="1:9" x14ac:dyDescent="0.2">
      <c r="A42" s="72" t="s">
        <v>538</v>
      </c>
      <c r="B42" s="77">
        <v>45677</v>
      </c>
      <c r="C42" s="78">
        <v>0.72916666666666663</v>
      </c>
      <c r="D42" s="79" t="s">
        <v>484</v>
      </c>
      <c r="E42" s="80" t="s">
        <v>486</v>
      </c>
      <c r="F42" s="80" t="s">
        <v>23</v>
      </c>
      <c r="G42" s="80" t="s">
        <v>497</v>
      </c>
      <c r="H42" s="81" t="s">
        <v>485</v>
      </c>
    </row>
    <row r="43" spans="1:9" x14ac:dyDescent="0.2">
      <c r="A43" s="72" t="s">
        <v>539</v>
      </c>
      <c r="B43" s="77">
        <v>45679</v>
      </c>
      <c r="C43" s="78">
        <v>0.6875</v>
      </c>
      <c r="D43" s="79" t="s">
        <v>492</v>
      </c>
      <c r="E43" s="80" t="s">
        <v>493</v>
      </c>
      <c r="F43" s="80" t="s">
        <v>23</v>
      </c>
      <c r="G43" s="80" t="s">
        <v>494</v>
      </c>
      <c r="H43" s="81" t="s">
        <v>490</v>
      </c>
    </row>
    <row r="44" spans="1:9" x14ac:dyDescent="0.2">
      <c r="A44" s="82" t="s">
        <v>540</v>
      </c>
      <c r="B44" s="83">
        <v>45681</v>
      </c>
      <c r="C44" s="84">
        <v>0.6875</v>
      </c>
      <c r="D44" s="85" t="s">
        <v>498</v>
      </c>
      <c r="E44" s="86" t="s">
        <v>499</v>
      </c>
      <c r="F44" s="86" t="s">
        <v>23</v>
      </c>
      <c r="G44" s="86" t="s">
        <v>500</v>
      </c>
      <c r="H44" s="87" t="s">
        <v>490</v>
      </c>
      <c r="I44" s="74"/>
    </row>
    <row r="45" spans="1:9" x14ac:dyDescent="0.2">
      <c r="A45" s="72" t="s">
        <v>541</v>
      </c>
      <c r="B45" s="77">
        <v>45684</v>
      </c>
      <c r="C45" s="78">
        <v>0.70833333333333337</v>
      </c>
      <c r="D45" s="79" t="s">
        <v>484</v>
      </c>
      <c r="E45" s="80" t="s">
        <v>485</v>
      </c>
      <c r="F45" s="80" t="s">
        <v>23</v>
      </c>
      <c r="G45" s="80" t="s">
        <v>493</v>
      </c>
      <c r="H45" s="81" t="s">
        <v>485</v>
      </c>
    </row>
    <row r="46" spans="1:9" x14ac:dyDescent="0.2">
      <c r="A46" s="72" t="s">
        <v>542</v>
      </c>
      <c r="B46" s="77">
        <v>45686</v>
      </c>
      <c r="C46" s="78">
        <v>0.70833333333333337</v>
      </c>
      <c r="D46" s="79" t="s">
        <v>492</v>
      </c>
      <c r="E46" s="80" t="s">
        <v>500</v>
      </c>
      <c r="F46" s="80" t="s">
        <v>23</v>
      </c>
      <c r="G46" s="80" t="s">
        <v>489</v>
      </c>
      <c r="H46" s="81" t="s">
        <v>490</v>
      </c>
    </row>
    <row r="47" spans="1:9" x14ac:dyDescent="0.2">
      <c r="A47" s="72" t="s">
        <v>543</v>
      </c>
      <c r="B47" s="77">
        <v>45687</v>
      </c>
      <c r="C47" s="78">
        <v>0.66666666666666663</v>
      </c>
      <c r="D47" s="79" t="s">
        <v>496</v>
      </c>
      <c r="E47" s="80" t="s">
        <v>497</v>
      </c>
      <c r="F47" s="80" t="s">
        <v>23</v>
      </c>
      <c r="G47" s="80" t="s">
        <v>488</v>
      </c>
      <c r="H47" s="81" t="s">
        <v>485</v>
      </c>
    </row>
    <row r="48" spans="1:9" x14ac:dyDescent="0.2">
      <c r="A48" s="82" t="s">
        <v>544</v>
      </c>
      <c r="B48" s="83">
        <v>45688</v>
      </c>
      <c r="C48" s="84">
        <v>0.6875</v>
      </c>
      <c r="D48" s="85" t="s">
        <v>498</v>
      </c>
      <c r="E48" s="86" t="s">
        <v>494</v>
      </c>
      <c r="F48" s="86" t="s">
        <v>23</v>
      </c>
      <c r="G48" s="86" t="s">
        <v>499</v>
      </c>
      <c r="H48" s="87" t="s">
        <v>490</v>
      </c>
    </row>
    <row r="49" spans="1:8" x14ac:dyDescent="0.2">
      <c r="A49" s="72" t="s">
        <v>545</v>
      </c>
      <c r="B49" s="77">
        <v>45691</v>
      </c>
      <c r="C49" s="78">
        <v>0.72916666666666663</v>
      </c>
      <c r="D49" s="79" t="s">
        <v>484</v>
      </c>
      <c r="E49" s="80" t="s">
        <v>486</v>
      </c>
      <c r="F49" s="80" t="s">
        <v>23</v>
      </c>
      <c r="G49" s="80" t="s">
        <v>500</v>
      </c>
      <c r="H49" s="81" t="s">
        <v>485</v>
      </c>
    </row>
    <row r="50" spans="1:8" x14ac:dyDescent="0.2">
      <c r="A50" s="72" t="s">
        <v>546</v>
      </c>
      <c r="B50" s="77">
        <v>45693</v>
      </c>
      <c r="C50" s="78">
        <v>0.6875</v>
      </c>
      <c r="D50" s="100" t="s">
        <v>492</v>
      </c>
      <c r="E50" s="80" t="s">
        <v>493</v>
      </c>
      <c r="F50" s="80" t="s">
        <v>23</v>
      </c>
      <c r="G50" s="80" t="s">
        <v>488</v>
      </c>
      <c r="H50" s="81" t="s">
        <v>490</v>
      </c>
    </row>
    <row r="51" spans="1:8" x14ac:dyDescent="0.2">
      <c r="A51" s="72" t="s">
        <v>547</v>
      </c>
      <c r="B51" s="77">
        <v>45694</v>
      </c>
      <c r="C51" s="78">
        <v>0.6875</v>
      </c>
      <c r="D51" s="79" t="s">
        <v>496</v>
      </c>
      <c r="E51" s="80" t="s">
        <v>489</v>
      </c>
      <c r="F51" s="80" t="s">
        <v>23</v>
      </c>
      <c r="G51" s="80" t="s">
        <v>494</v>
      </c>
      <c r="H51" s="81" t="s">
        <v>485</v>
      </c>
    </row>
    <row r="52" spans="1:8" x14ac:dyDescent="0.2">
      <c r="A52" s="82" t="s">
        <v>548</v>
      </c>
      <c r="B52" s="83">
        <v>45695</v>
      </c>
      <c r="C52" s="84">
        <v>0.6875</v>
      </c>
      <c r="D52" s="85" t="s">
        <v>498</v>
      </c>
      <c r="E52" s="86" t="s">
        <v>499</v>
      </c>
      <c r="F52" s="86" t="s">
        <v>23</v>
      </c>
      <c r="G52" s="86" t="s">
        <v>485</v>
      </c>
      <c r="H52" s="87" t="s">
        <v>490</v>
      </c>
    </row>
    <row r="53" spans="1:8" x14ac:dyDescent="0.2">
      <c r="A53" s="72" t="s">
        <v>549</v>
      </c>
      <c r="B53" s="77">
        <v>45698</v>
      </c>
      <c r="C53" s="78">
        <v>0.66666666666666652</v>
      </c>
      <c r="D53" s="79" t="s">
        <v>484</v>
      </c>
      <c r="E53" s="80" t="s">
        <v>488</v>
      </c>
      <c r="F53" s="80" t="s">
        <v>23</v>
      </c>
      <c r="G53" s="80" t="s">
        <v>499</v>
      </c>
      <c r="H53" s="81" t="s">
        <v>490</v>
      </c>
    </row>
    <row r="54" spans="1:8" x14ac:dyDescent="0.2">
      <c r="A54" s="72" t="s">
        <v>550</v>
      </c>
      <c r="B54" s="77">
        <v>45698</v>
      </c>
      <c r="C54" s="78">
        <v>0.70833333333333337</v>
      </c>
      <c r="D54" s="79" t="s">
        <v>484</v>
      </c>
      <c r="E54" s="80" t="s">
        <v>485</v>
      </c>
      <c r="F54" s="80" t="s">
        <v>23</v>
      </c>
      <c r="G54" s="80" t="s">
        <v>489</v>
      </c>
      <c r="H54" s="81" t="s">
        <v>485</v>
      </c>
    </row>
    <row r="55" spans="1:8" x14ac:dyDescent="0.2">
      <c r="A55" s="72" t="s">
        <v>551</v>
      </c>
      <c r="B55" s="77">
        <v>45701</v>
      </c>
      <c r="C55" s="78">
        <v>0.66666666666666663</v>
      </c>
      <c r="D55" s="79" t="s">
        <v>496</v>
      </c>
      <c r="E55" s="80" t="s">
        <v>497</v>
      </c>
      <c r="F55" s="80" t="s">
        <v>23</v>
      </c>
      <c r="G55" s="80" t="s">
        <v>493</v>
      </c>
      <c r="H55" s="81" t="s">
        <v>485</v>
      </c>
    </row>
    <row r="56" spans="1:8" ht="13.5" thickBot="1" x14ac:dyDescent="0.25">
      <c r="A56" s="76" t="s">
        <v>552</v>
      </c>
      <c r="B56" s="88">
        <v>45702</v>
      </c>
      <c r="C56" s="89">
        <v>0.6875</v>
      </c>
      <c r="D56" s="90" t="s">
        <v>498</v>
      </c>
      <c r="E56" s="91" t="s">
        <v>494</v>
      </c>
      <c r="F56" s="91" t="s">
        <v>23</v>
      </c>
      <c r="G56" s="91" t="s">
        <v>486</v>
      </c>
      <c r="H56" s="92" t="s">
        <v>490</v>
      </c>
    </row>
    <row r="57" spans="1:8" ht="13.5" thickTop="1" x14ac:dyDescent="0.2">
      <c r="A57" s="72" t="s">
        <v>553</v>
      </c>
      <c r="B57" s="77">
        <v>45726</v>
      </c>
      <c r="C57" s="78">
        <v>0.72916666666666663</v>
      </c>
      <c r="D57" s="79" t="s">
        <v>484</v>
      </c>
      <c r="E57" s="80" t="s">
        <v>486</v>
      </c>
      <c r="F57" s="80" t="s">
        <v>23</v>
      </c>
      <c r="G57" s="80" t="s">
        <v>485</v>
      </c>
      <c r="H57" s="81" t="s">
        <v>485</v>
      </c>
    </row>
    <row r="58" spans="1:8" x14ac:dyDescent="0.2">
      <c r="A58" s="72" t="s">
        <v>554</v>
      </c>
      <c r="B58" s="77">
        <v>45728</v>
      </c>
      <c r="C58" s="78">
        <v>0.70833333333333337</v>
      </c>
      <c r="D58" s="79" t="s">
        <v>492</v>
      </c>
      <c r="E58" s="80" t="s">
        <v>500</v>
      </c>
      <c r="F58" s="80" t="s">
        <v>23</v>
      </c>
      <c r="G58" s="80" t="s">
        <v>497</v>
      </c>
      <c r="H58" s="81" t="s">
        <v>490</v>
      </c>
    </row>
    <row r="59" spans="1:8" x14ac:dyDescent="0.2">
      <c r="A59" s="72" t="s">
        <v>555</v>
      </c>
      <c r="B59" s="77">
        <v>45729</v>
      </c>
      <c r="C59" s="78">
        <v>0.6875</v>
      </c>
      <c r="D59" s="79" t="s">
        <v>496</v>
      </c>
      <c r="E59" s="80" t="s">
        <v>489</v>
      </c>
      <c r="F59" s="80" t="s">
        <v>23</v>
      </c>
      <c r="G59" s="80" t="s">
        <v>488</v>
      </c>
      <c r="H59" s="81" t="s">
        <v>485</v>
      </c>
    </row>
    <row r="60" spans="1:8" x14ac:dyDescent="0.2">
      <c r="A60" s="82" t="s">
        <v>556</v>
      </c>
      <c r="B60" s="83">
        <v>45730</v>
      </c>
      <c r="C60" s="84">
        <v>0.6875</v>
      </c>
      <c r="D60" s="85" t="s">
        <v>498</v>
      </c>
      <c r="E60" s="86" t="s">
        <v>499</v>
      </c>
      <c r="F60" s="86" t="s">
        <v>23</v>
      </c>
      <c r="G60" s="86" t="s">
        <v>493</v>
      </c>
      <c r="H60" s="87" t="s">
        <v>490</v>
      </c>
    </row>
    <row r="61" spans="1:8" x14ac:dyDescent="0.2">
      <c r="A61" s="72" t="s">
        <v>557</v>
      </c>
      <c r="B61" s="77">
        <v>45733</v>
      </c>
      <c r="C61" s="78">
        <v>0.66666666666666652</v>
      </c>
      <c r="D61" s="79" t="s">
        <v>484</v>
      </c>
      <c r="E61" s="80" t="s">
        <v>488</v>
      </c>
      <c r="F61" s="80" t="s">
        <v>23</v>
      </c>
      <c r="G61" s="80" t="s">
        <v>486</v>
      </c>
      <c r="H61" s="81" t="s">
        <v>490</v>
      </c>
    </row>
    <row r="62" spans="1:8" x14ac:dyDescent="0.2">
      <c r="A62" s="72" t="s">
        <v>558</v>
      </c>
      <c r="B62" s="77">
        <v>45735</v>
      </c>
      <c r="C62" s="78">
        <v>0.6875</v>
      </c>
      <c r="D62" s="79" t="s">
        <v>492</v>
      </c>
      <c r="E62" s="80" t="s">
        <v>493</v>
      </c>
      <c r="F62" s="80" t="s">
        <v>23</v>
      </c>
      <c r="G62" s="80" t="s">
        <v>489</v>
      </c>
      <c r="H62" s="81" t="s">
        <v>490</v>
      </c>
    </row>
    <row r="63" spans="1:8" x14ac:dyDescent="0.2">
      <c r="A63" s="72" t="s">
        <v>559</v>
      </c>
      <c r="B63" s="77">
        <v>45736</v>
      </c>
      <c r="C63" s="78">
        <v>0.66666666666666663</v>
      </c>
      <c r="D63" s="79" t="s">
        <v>496</v>
      </c>
      <c r="E63" s="80" t="s">
        <v>497</v>
      </c>
      <c r="F63" s="80" t="s">
        <v>23</v>
      </c>
      <c r="G63" s="80" t="s">
        <v>499</v>
      </c>
      <c r="H63" s="81" t="s">
        <v>485</v>
      </c>
    </row>
    <row r="64" spans="1:8" x14ac:dyDescent="0.2">
      <c r="A64" s="82" t="s">
        <v>560</v>
      </c>
      <c r="B64" s="83">
        <v>45737</v>
      </c>
      <c r="C64" s="84">
        <v>0.6875</v>
      </c>
      <c r="D64" s="85" t="s">
        <v>498</v>
      </c>
      <c r="E64" s="86" t="s">
        <v>494</v>
      </c>
      <c r="F64" s="86" t="s">
        <v>23</v>
      </c>
      <c r="G64" s="86" t="s">
        <v>500</v>
      </c>
      <c r="H64" s="87" t="s">
        <v>490</v>
      </c>
    </row>
    <row r="65" spans="1:11" x14ac:dyDescent="0.2">
      <c r="A65" s="72" t="s">
        <v>561</v>
      </c>
      <c r="B65" s="77">
        <v>45740</v>
      </c>
      <c r="C65" s="78">
        <v>0.72916666666666663</v>
      </c>
      <c r="D65" s="79" t="s">
        <v>484</v>
      </c>
      <c r="E65" s="80" t="s">
        <v>486</v>
      </c>
      <c r="F65" s="80" t="s">
        <v>23</v>
      </c>
      <c r="G65" s="80" t="s">
        <v>493</v>
      </c>
      <c r="H65" s="81" t="s">
        <v>485</v>
      </c>
    </row>
    <row r="66" spans="1:11" x14ac:dyDescent="0.2">
      <c r="A66" s="72" t="s">
        <v>562</v>
      </c>
      <c r="B66" s="77">
        <v>45742</v>
      </c>
      <c r="C66" s="78">
        <v>0.70833333333333337</v>
      </c>
      <c r="D66" s="79" t="s">
        <v>492</v>
      </c>
      <c r="E66" s="80" t="s">
        <v>500</v>
      </c>
      <c r="F66" s="80" t="s">
        <v>23</v>
      </c>
      <c r="G66" s="80" t="s">
        <v>485</v>
      </c>
      <c r="H66" s="81" t="s">
        <v>490</v>
      </c>
    </row>
    <row r="67" spans="1:11" x14ac:dyDescent="0.2">
      <c r="A67" s="72" t="s">
        <v>563</v>
      </c>
      <c r="B67" s="77">
        <v>45743</v>
      </c>
      <c r="C67" s="78">
        <v>0.6875</v>
      </c>
      <c r="D67" s="79" t="s">
        <v>496</v>
      </c>
      <c r="E67" s="80" t="s">
        <v>489</v>
      </c>
      <c r="F67" s="80" t="s">
        <v>23</v>
      </c>
      <c r="G67" s="80" t="s">
        <v>499</v>
      </c>
      <c r="H67" s="81" t="s">
        <v>485</v>
      </c>
    </row>
    <row r="68" spans="1:11" x14ac:dyDescent="0.2">
      <c r="A68" s="82" t="s">
        <v>564</v>
      </c>
      <c r="B68" s="83">
        <v>45744</v>
      </c>
      <c r="C68" s="84">
        <v>0.6875</v>
      </c>
      <c r="D68" s="85" t="s">
        <v>498</v>
      </c>
      <c r="E68" s="86" t="s">
        <v>494</v>
      </c>
      <c r="F68" s="86" t="s">
        <v>23</v>
      </c>
      <c r="G68" s="86" t="s">
        <v>497</v>
      </c>
      <c r="H68" s="87" t="s">
        <v>490</v>
      </c>
    </row>
    <row r="69" spans="1:11" x14ac:dyDescent="0.2">
      <c r="A69" s="72" t="s">
        <v>565</v>
      </c>
      <c r="B69" s="93">
        <v>45747</v>
      </c>
      <c r="C69" s="78">
        <v>0.66666666666666652</v>
      </c>
      <c r="D69" s="79" t="s">
        <v>484</v>
      </c>
      <c r="E69" s="80" t="s">
        <v>488</v>
      </c>
      <c r="F69" s="80" t="s">
        <v>23</v>
      </c>
      <c r="G69" s="80" t="s">
        <v>500</v>
      </c>
      <c r="H69" s="81" t="s">
        <v>490</v>
      </c>
    </row>
    <row r="70" spans="1:11" x14ac:dyDescent="0.2">
      <c r="A70" s="72" t="s">
        <v>566</v>
      </c>
      <c r="B70" s="93">
        <v>45747</v>
      </c>
      <c r="C70" s="78">
        <v>0.70833333333333337</v>
      </c>
      <c r="D70" s="79" t="s">
        <v>484</v>
      </c>
      <c r="E70" s="80" t="s">
        <v>485</v>
      </c>
      <c r="F70" s="80" t="s">
        <v>23</v>
      </c>
      <c r="G70" s="80" t="s">
        <v>494</v>
      </c>
      <c r="H70" s="81" t="s">
        <v>485</v>
      </c>
    </row>
    <row r="71" spans="1:11" x14ac:dyDescent="0.2">
      <c r="A71" s="72" t="s">
        <v>567</v>
      </c>
      <c r="B71" s="93">
        <v>45750</v>
      </c>
      <c r="C71" s="78">
        <v>0.66666666666666663</v>
      </c>
      <c r="D71" s="79" t="s">
        <v>496</v>
      </c>
      <c r="E71" s="80" t="s">
        <v>497</v>
      </c>
      <c r="F71" s="80" t="s">
        <v>23</v>
      </c>
      <c r="G71" s="80" t="s">
        <v>489</v>
      </c>
      <c r="H71" s="81" t="s">
        <v>485</v>
      </c>
    </row>
    <row r="72" spans="1:11" ht="13.5" thickBot="1" x14ac:dyDescent="0.25">
      <c r="A72" s="76" t="s">
        <v>568</v>
      </c>
      <c r="B72" s="101">
        <v>45751</v>
      </c>
      <c r="C72" s="96">
        <v>0.6875</v>
      </c>
      <c r="D72" s="97" t="s">
        <v>498</v>
      </c>
      <c r="E72" s="98" t="s">
        <v>499</v>
      </c>
      <c r="F72" s="98" t="s">
        <v>23</v>
      </c>
      <c r="G72" s="98" t="s">
        <v>486</v>
      </c>
      <c r="H72" s="99" t="s">
        <v>490</v>
      </c>
    </row>
    <row r="73" spans="1:11" ht="13.5" thickTop="1" x14ac:dyDescent="0.2">
      <c r="A73" s="72"/>
      <c r="C73" s="73"/>
      <c r="E73" s="60"/>
      <c r="F73" s="60"/>
      <c r="G73" s="60"/>
    </row>
    <row r="74" spans="1:11" x14ac:dyDescent="0.2">
      <c r="A74" s="72"/>
      <c r="C74" s="73"/>
      <c r="E74" s="60"/>
      <c r="F74" s="60"/>
      <c r="G74" s="60"/>
      <c r="K74" s="60"/>
    </row>
    <row r="75" spans="1:11" x14ac:dyDescent="0.2">
      <c r="A75" s="72"/>
      <c r="C75" s="73"/>
      <c r="E75" s="60"/>
      <c r="F75" s="60"/>
      <c r="G75" s="60"/>
    </row>
    <row r="76" spans="1:11" x14ac:dyDescent="0.2">
      <c r="A76" s="72"/>
      <c r="C76" s="73"/>
      <c r="E76" s="60"/>
      <c r="F76" s="60"/>
      <c r="G76" s="60"/>
    </row>
    <row r="77" spans="1:11" x14ac:dyDescent="0.2">
      <c r="A77" s="72"/>
      <c r="C77" s="73"/>
      <c r="E77" s="60"/>
      <c r="F77" s="60"/>
      <c r="G77" s="60"/>
    </row>
    <row r="78" spans="1:11" x14ac:dyDescent="0.2">
      <c r="A78" s="72"/>
      <c r="C78" s="73"/>
      <c r="E78" s="60"/>
      <c r="F78" s="60"/>
      <c r="G78" s="60"/>
    </row>
    <row r="79" spans="1:11" x14ac:dyDescent="0.2">
      <c r="A79" s="72"/>
      <c r="C79" s="73"/>
      <c r="E79" s="60"/>
      <c r="F79" s="60"/>
      <c r="G79" s="60"/>
    </row>
    <row r="80" spans="1:11" x14ac:dyDescent="0.2">
      <c r="A80" s="72"/>
      <c r="C80" s="73"/>
      <c r="E80" s="60"/>
      <c r="F80" s="60"/>
      <c r="G80" s="60"/>
    </row>
    <row r="81" spans="1:7" x14ac:dyDescent="0.2">
      <c r="A81" s="72"/>
      <c r="C81" s="73"/>
      <c r="E81" s="60"/>
      <c r="F81" s="60"/>
      <c r="G81" s="60"/>
    </row>
    <row r="82" spans="1:7" x14ac:dyDescent="0.2">
      <c r="A82" s="72"/>
      <c r="C82" s="73"/>
      <c r="E82" s="60"/>
      <c r="F82" s="60"/>
      <c r="G82" s="60"/>
    </row>
    <row r="83" spans="1:7" x14ac:dyDescent="0.2">
      <c r="A83" s="72"/>
      <c r="C83" s="73"/>
      <c r="E83" s="60"/>
      <c r="F83" s="60"/>
      <c r="G83" s="60"/>
    </row>
    <row r="84" spans="1:7" x14ac:dyDescent="0.2">
      <c r="A84" s="72"/>
      <c r="C84" s="73"/>
      <c r="E84" s="60"/>
      <c r="F84" s="60"/>
      <c r="G84" s="60"/>
    </row>
    <row r="85" spans="1:7" x14ac:dyDescent="0.2">
      <c r="A85" s="72"/>
      <c r="C85" s="73"/>
      <c r="E85" s="60"/>
      <c r="F85" s="60"/>
      <c r="G85" s="60"/>
    </row>
    <row r="86" spans="1:7" x14ac:dyDescent="0.2">
      <c r="A86" s="72"/>
      <c r="C86" s="73"/>
      <c r="E86" s="60"/>
      <c r="F86" s="60"/>
      <c r="G86" s="60"/>
    </row>
    <row r="87" spans="1:7" x14ac:dyDescent="0.2">
      <c r="A87" s="72"/>
      <c r="C87" s="73"/>
      <c r="E87" s="60"/>
      <c r="F87" s="60"/>
      <c r="G87" s="60"/>
    </row>
    <row r="88" spans="1:7" x14ac:dyDescent="0.2">
      <c r="A88" s="72"/>
      <c r="C88" s="73"/>
      <c r="E88" s="60"/>
      <c r="F88" s="60"/>
      <c r="G88" s="60"/>
    </row>
    <row r="89" spans="1:7" x14ac:dyDescent="0.2">
      <c r="A89" s="72"/>
      <c r="C89" s="73"/>
      <c r="E89" s="60"/>
      <c r="F89" s="60"/>
      <c r="G89" s="60"/>
    </row>
    <row r="90" spans="1:7" x14ac:dyDescent="0.2">
      <c r="A90" s="72"/>
      <c r="C90" s="73"/>
      <c r="E90" s="60"/>
      <c r="F90" s="60"/>
      <c r="G90" s="60"/>
    </row>
    <row r="91" spans="1:7" x14ac:dyDescent="0.2">
      <c r="A91" s="72"/>
      <c r="C91" s="73"/>
      <c r="E91" s="60"/>
      <c r="F91" s="60"/>
      <c r="G91" s="60"/>
    </row>
    <row r="92" spans="1:7" x14ac:dyDescent="0.2">
      <c r="A92" s="72"/>
      <c r="C92" s="73"/>
      <c r="E92" s="60"/>
      <c r="F92" s="60"/>
      <c r="G92" s="60"/>
    </row>
    <row r="93" spans="1:7" x14ac:dyDescent="0.2">
      <c r="A93" s="72"/>
      <c r="C93" s="73"/>
      <c r="E93" s="60"/>
      <c r="F93" s="60"/>
      <c r="G93" s="60"/>
    </row>
    <row r="94" spans="1:7" x14ac:dyDescent="0.2">
      <c r="A94" s="72"/>
      <c r="C94" s="73"/>
      <c r="E94" s="60"/>
      <c r="F94" s="60"/>
      <c r="G94" s="60"/>
    </row>
    <row r="95" spans="1:7" x14ac:dyDescent="0.2">
      <c r="A95" s="72"/>
      <c r="C95" s="73"/>
      <c r="E95" s="60"/>
      <c r="F95" s="60"/>
      <c r="G95" s="60"/>
    </row>
    <row r="96" spans="1:7" x14ac:dyDescent="0.2">
      <c r="A96" s="72"/>
      <c r="C96" s="73"/>
      <c r="E96" s="60"/>
      <c r="F96" s="60"/>
      <c r="G96" s="60"/>
    </row>
    <row r="97" spans="1:7" x14ac:dyDescent="0.2">
      <c r="A97" s="72"/>
      <c r="C97" s="73"/>
      <c r="E97" s="60"/>
      <c r="F97" s="60"/>
      <c r="G97" s="60"/>
    </row>
    <row r="98" spans="1:7" x14ac:dyDescent="0.2">
      <c r="A98" s="72"/>
      <c r="C98" s="73"/>
      <c r="E98" s="60"/>
      <c r="F98" s="60"/>
      <c r="G98" s="60"/>
    </row>
    <row r="99" spans="1:7" x14ac:dyDescent="0.2">
      <c r="A99" s="72"/>
      <c r="C99" s="73"/>
      <c r="E99" s="60"/>
      <c r="F99" s="60"/>
      <c r="G99" s="60"/>
    </row>
    <row r="100" spans="1:7" x14ac:dyDescent="0.2">
      <c r="A100" s="72"/>
      <c r="C100" s="73"/>
      <c r="E100" s="60"/>
      <c r="F100" s="60"/>
      <c r="G100" s="60"/>
    </row>
    <row r="101" spans="1:7" x14ac:dyDescent="0.2">
      <c r="A101" s="72"/>
      <c r="C101" s="73"/>
      <c r="E101" s="60"/>
      <c r="F101" s="60"/>
      <c r="G101" s="60"/>
    </row>
    <row r="102" spans="1:7" x14ac:dyDescent="0.2">
      <c r="A102" s="72"/>
      <c r="C102" s="73"/>
      <c r="E102" s="60"/>
      <c r="F102" s="60"/>
      <c r="G102" s="60"/>
    </row>
    <row r="103" spans="1:7" x14ac:dyDescent="0.2">
      <c r="A103" s="72"/>
      <c r="C103" s="73"/>
      <c r="E103" s="60"/>
      <c r="F103" s="60"/>
      <c r="G103" s="60"/>
    </row>
    <row r="104" spans="1:7" x14ac:dyDescent="0.2">
      <c r="A104" s="72"/>
      <c r="C104" s="73"/>
      <c r="E104" s="60"/>
      <c r="F104" s="60"/>
      <c r="G104" s="60"/>
    </row>
    <row r="105" spans="1:7" x14ac:dyDescent="0.2">
      <c r="A105" s="72"/>
      <c r="C105" s="73"/>
      <c r="E105" s="60"/>
      <c r="F105" s="60"/>
      <c r="G105" s="60"/>
    </row>
    <row r="106" spans="1:7" x14ac:dyDescent="0.2">
      <c r="A106" s="72"/>
      <c r="C106" s="73"/>
      <c r="E106" s="60"/>
      <c r="F106" s="60"/>
      <c r="G106" s="60"/>
    </row>
    <row r="107" spans="1:7" x14ac:dyDescent="0.2">
      <c r="A107" s="72"/>
      <c r="C107" s="73"/>
      <c r="E107" s="60"/>
      <c r="F107" s="60"/>
      <c r="G107" s="60"/>
    </row>
    <row r="108" spans="1:7" x14ac:dyDescent="0.2">
      <c r="A108" s="72"/>
      <c r="C108" s="73"/>
      <c r="E108" s="60"/>
      <c r="F108" s="60"/>
      <c r="G108" s="60"/>
    </row>
    <row r="109" spans="1:7" x14ac:dyDescent="0.2">
      <c r="A109" s="72"/>
      <c r="C109" s="73"/>
      <c r="E109" s="60"/>
      <c r="F109" s="60"/>
      <c r="G109" s="60"/>
    </row>
    <row r="110" spans="1:7" x14ac:dyDescent="0.2">
      <c r="A110" s="72"/>
      <c r="C110" s="73"/>
      <c r="E110" s="60"/>
      <c r="F110" s="60"/>
      <c r="G110" s="60"/>
    </row>
    <row r="111" spans="1:7" x14ac:dyDescent="0.2">
      <c r="A111" s="72"/>
      <c r="B111" s="75"/>
      <c r="C111" s="73"/>
      <c r="E111" s="60"/>
      <c r="F111" s="60"/>
      <c r="G111" s="60"/>
    </row>
    <row r="112" spans="1:7" x14ac:dyDescent="0.2">
      <c r="A112" s="72"/>
      <c r="B112" s="75"/>
      <c r="C112" s="73"/>
      <c r="E112" s="60"/>
      <c r="F112" s="60"/>
      <c r="G112" s="60"/>
    </row>
    <row r="113" spans="1:7" x14ac:dyDescent="0.2">
      <c r="A113" s="72"/>
      <c r="B113" s="75"/>
      <c r="C113" s="73"/>
      <c r="E113" s="60"/>
      <c r="F113" s="60"/>
      <c r="G113" s="60"/>
    </row>
    <row r="114" spans="1:7" x14ac:dyDescent="0.2">
      <c r="A114" s="72"/>
      <c r="B114" s="75"/>
      <c r="C114" s="73"/>
      <c r="E114" s="60"/>
      <c r="F114" s="60"/>
      <c r="G114" s="60"/>
    </row>
    <row r="115" spans="1:7" x14ac:dyDescent="0.2">
      <c r="A115" s="72"/>
      <c r="B115" s="75"/>
      <c r="C115" s="73"/>
      <c r="E115" s="60"/>
      <c r="F115" s="60"/>
      <c r="G115" s="60"/>
    </row>
    <row r="116" spans="1:7" x14ac:dyDescent="0.2">
      <c r="A116" s="72"/>
      <c r="B116" s="75"/>
      <c r="C116" s="73"/>
      <c r="E116" s="60"/>
      <c r="F116" s="60"/>
      <c r="G116" s="60"/>
    </row>
    <row r="117" spans="1:7" x14ac:dyDescent="0.2">
      <c r="A117" s="72"/>
      <c r="B117" s="75"/>
      <c r="C117" s="73"/>
      <c r="E117" s="60"/>
      <c r="F117" s="60"/>
      <c r="G117" s="60"/>
    </row>
    <row r="118" spans="1:7" x14ac:dyDescent="0.2">
      <c r="A118" s="72"/>
      <c r="B118" s="75"/>
      <c r="C118" s="73"/>
      <c r="E118" s="60"/>
      <c r="F118" s="60"/>
      <c r="G118" s="60"/>
    </row>
    <row r="119" spans="1:7" x14ac:dyDescent="0.2">
      <c r="A119" s="72"/>
      <c r="C119" s="73"/>
      <c r="E119" s="60"/>
      <c r="F119" s="60"/>
      <c r="G119" s="60"/>
    </row>
    <row r="120" spans="1:7" x14ac:dyDescent="0.2">
      <c r="A120" s="72"/>
      <c r="C120" s="73"/>
      <c r="E120" s="60"/>
      <c r="F120" s="60"/>
      <c r="G120" s="60"/>
    </row>
    <row r="121" spans="1:7" x14ac:dyDescent="0.2">
      <c r="A121" s="72"/>
      <c r="C121" s="73"/>
      <c r="E121" s="60"/>
      <c r="F121" s="60"/>
      <c r="G121" s="60"/>
    </row>
    <row r="122" spans="1:7" x14ac:dyDescent="0.2">
      <c r="A122" s="72"/>
      <c r="C122" s="73"/>
      <c r="E122" s="60"/>
      <c r="F122" s="60"/>
      <c r="G122" s="60"/>
    </row>
    <row r="123" spans="1:7" x14ac:dyDescent="0.2">
      <c r="A123" s="72"/>
      <c r="C123" s="73"/>
      <c r="E123" s="60"/>
      <c r="F123" s="60"/>
      <c r="G123" s="60"/>
    </row>
    <row r="124" spans="1:7" x14ac:dyDescent="0.2">
      <c r="A124" s="72"/>
      <c r="C124" s="73"/>
      <c r="E124" s="60"/>
      <c r="F124" s="60"/>
      <c r="G124" s="60"/>
    </row>
    <row r="125" spans="1:7" x14ac:dyDescent="0.2">
      <c r="A125" s="72"/>
      <c r="C125" s="73"/>
      <c r="E125" s="60"/>
      <c r="F125" s="60"/>
      <c r="G125" s="60"/>
    </row>
    <row r="126" spans="1:7" x14ac:dyDescent="0.2">
      <c r="A126" s="72"/>
      <c r="C126" s="73"/>
      <c r="E126" s="60"/>
      <c r="F126" s="60"/>
      <c r="G126" s="60"/>
    </row>
    <row r="127" spans="1:7" x14ac:dyDescent="0.2">
      <c r="A127" s="72"/>
      <c r="C127" s="73"/>
      <c r="E127" s="60"/>
      <c r="F127" s="60"/>
      <c r="G127" s="60"/>
    </row>
    <row r="128" spans="1:7" x14ac:dyDescent="0.2">
      <c r="A128" s="72"/>
      <c r="C128" s="73"/>
      <c r="E128" s="60"/>
      <c r="F128" s="60"/>
      <c r="G128" s="60"/>
    </row>
    <row r="129" spans="1:7" x14ac:dyDescent="0.2">
      <c r="A129" s="72"/>
      <c r="C129" s="73"/>
      <c r="E129" s="60"/>
      <c r="F129" s="60"/>
      <c r="G129" s="60"/>
    </row>
    <row r="130" spans="1:7" x14ac:dyDescent="0.2">
      <c r="A130" s="72"/>
      <c r="C130" s="73"/>
      <c r="E130" s="60"/>
      <c r="F130" s="60"/>
      <c r="G130" s="60"/>
    </row>
    <row r="131" spans="1:7" x14ac:dyDescent="0.2">
      <c r="A131" s="72"/>
      <c r="C131" s="73"/>
      <c r="E131" s="60"/>
      <c r="F131" s="60"/>
      <c r="G131" s="60"/>
    </row>
    <row r="132" spans="1:7" x14ac:dyDescent="0.2">
      <c r="A132" s="72"/>
      <c r="C132" s="73"/>
      <c r="E132" s="60"/>
      <c r="F132" s="60"/>
      <c r="G132" s="60"/>
    </row>
    <row r="133" spans="1:7" x14ac:dyDescent="0.2">
      <c r="A133" s="72"/>
      <c r="C133" s="73"/>
      <c r="E133" s="60"/>
      <c r="F133" s="60"/>
      <c r="G133" s="60"/>
    </row>
    <row r="134" spans="1:7" x14ac:dyDescent="0.2">
      <c r="A134" s="72"/>
      <c r="C134" s="73"/>
      <c r="E134" s="60"/>
      <c r="F134" s="60"/>
      <c r="G134" s="60"/>
    </row>
    <row r="135" spans="1:7" x14ac:dyDescent="0.2">
      <c r="A135" s="72"/>
      <c r="C135" s="73"/>
      <c r="E135" s="60"/>
      <c r="F135" s="60"/>
      <c r="G135" s="60"/>
    </row>
    <row r="136" spans="1:7" x14ac:dyDescent="0.2">
      <c r="A136" s="72"/>
      <c r="C136" s="73"/>
      <c r="E136" s="60"/>
      <c r="F136" s="60"/>
      <c r="G136" s="60"/>
    </row>
    <row r="137" spans="1:7" x14ac:dyDescent="0.2">
      <c r="A137" s="72"/>
      <c r="C137" s="73"/>
      <c r="E137" s="60"/>
      <c r="F137" s="60"/>
      <c r="G137" s="60"/>
    </row>
    <row r="138" spans="1:7" x14ac:dyDescent="0.2">
      <c r="A138" s="72"/>
      <c r="C138" s="73"/>
      <c r="E138" s="60"/>
      <c r="F138" s="60"/>
      <c r="G138" s="60"/>
    </row>
    <row r="139" spans="1:7" x14ac:dyDescent="0.2">
      <c r="A139" s="72"/>
      <c r="C139" s="73"/>
      <c r="E139" s="60"/>
      <c r="F139" s="60"/>
      <c r="G139" s="60"/>
    </row>
    <row r="140" spans="1:7" x14ac:dyDescent="0.2">
      <c r="A140" s="72"/>
      <c r="C140" s="73"/>
      <c r="E140" s="60"/>
      <c r="F140" s="60"/>
      <c r="G140" s="60"/>
    </row>
    <row r="141" spans="1:7" x14ac:dyDescent="0.2">
      <c r="A141" s="72"/>
      <c r="C141" s="73"/>
      <c r="E141" s="60"/>
      <c r="F141" s="60"/>
      <c r="G141" s="60"/>
    </row>
    <row r="142" spans="1:7" x14ac:dyDescent="0.2">
      <c r="A142" s="72"/>
      <c r="B142" s="75"/>
      <c r="C142" s="73"/>
      <c r="E142" s="60"/>
      <c r="F142" s="60"/>
      <c r="G142" s="60"/>
    </row>
    <row r="143" spans="1:7" x14ac:dyDescent="0.2">
      <c r="A143" s="72"/>
      <c r="C143" s="73"/>
      <c r="E143" s="60"/>
      <c r="F143" s="60"/>
      <c r="G143" s="60"/>
    </row>
    <row r="144" spans="1:7" x14ac:dyDescent="0.2">
      <c r="A144" s="72"/>
      <c r="C144" s="73"/>
      <c r="E144" s="60"/>
      <c r="F144" s="60"/>
      <c r="G144" s="60"/>
    </row>
    <row r="145" spans="1:7" x14ac:dyDescent="0.2">
      <c r="A145" s="72"/>
      <c r="C145" s="73"/>
      <c r="E145" s="60"/>
      <c r="F145" s="60"/>
      <c r="G145" s="60"/>
    </row>
    <row r="146" spans="1:7" x14ac:dyDescent="0.2">
      <c r="A146" s="72"/>
      <c r="C146" s="73"/>
      <c r="E146" s="60"/>
      <c r="F146" s="60"/>
      <c r="G146" s="60"/>
    </row>
    <row r="147" spans="1:7" x14ac:dyDescent="0.2">
      <c r="A147" s="72"/>
      <c r="C147" s="73"/>
      <c r="E147" s="60"/>
      <c r="F147" s="60"/>
      <c r="G147" s="60"/>
    </row>
    <row r="148" spans="1:7" x14ac:dyDescent="0.2">
      <c r="A148" s="72"/>
      <c r="C148" s="73"/>
      <c r="E148" s="60"/>
      <c r="F148" s="60"/>
      <c r="G148" s="60"/>
    </row>
    <row r="149" spans="1:7" x14ac:dyDescent="0.2">
      <c r="A149" s="72"/>
      <c r="C149" s="73"/>
      <c r="E149" s="60"/>
      <c r="F149" s="60"/>
      <c r="G149" s="60"/>
    </row>
    <row r="150" spans="1:7" x14ac:dyDescent="0.2">
      <c r="A150" s="72"/>
      <c r="C150" s="73"/>
      <c r="E150" s="60"/>
      <c r="F150" s="60"/>
      <c r="G150" s="60"/>
    </row>
    <row r="151" spans="1:7" x14ac:dyDescent="0.2">
      <c r="A151" s="72"/>
      <c r="C151" s="73"/>
      <c r="E151" s="60"/>
      <c r="F151" s="60"/>
      <c r="G151" s="60"/>
    </row>
    <row r="152" spans="1:7" x14ac:dyDescent="0.2">
      <c r="A152" s="72"/>
      <c r="C152" s="73"/>
      <c r="E152" s="60"/>
      <c r="F152" s="60"/>
      <c r="G152" s="60"/>
    </row>
    <row r="153" spans="1:7" x14ac:dyDescent="0.2">
      <c r="A153" s="72"/>
      <c r="C153" s="73"/>
      <c r="E153" s="60"/>
      <c r="F153" s="60"/>
      <c r="G153" s="60"/>
    </row>
    <row r="154" spans="1:7" x14ac:dyDescent="0.2">
      <c r="A154" s="72"/>
      <c r="C154" s="73"/>
      <c r="E154" s="60"/>
      <c r="F154" s="60"/>
      <c r="G154" s="60"/>
    </row>
    <row r="155" spans="1:7" x14ac:dyDescent="0.2">
      <c r="A155" s="72"/>
      <c r="C155" s="73"/>
      <c r="E155" s="60"/>
      <c r="F155" s="60"/>
      <c r="G155" s="60"/>
    </row>
    <row r="156" spans="1:7" x14ac:dyDescent="0.2">
      <c r="A156" s="72"/>
      <c r="C156" s="73"/>
      <c r="E156" s="60"/>
      <c r="F156" s="60"/>
      <c r="G156" s="60"/>
    </row>
    <row r="157" spans="1:7" x14ac:dyDescent="0.2">
      <c r="A157" s="72"/>
      <c r="C157" s="73"/>
      <c r="E157" s="60"/>
      <c r="F157" s="60"/>
      <c r="G157" s="60"/>
    </row>
    <row r="158" spans="1:7" x14ac:dyDescent="0.2">
      <c r="A158" s="72"/>
      <c r="C158" s="73"/>
      <c r="E158" s="60"/>
      <c r="F158" s="60"/>
      <c r="G158" s="60"/>
    </row>
    <row r="159" spans="1:7" x14ac:dyDescent="0.2">
      <c r="A159" s="72"/>
      <c r="C159" s="73"/>
      <c r="E159" s="60"/>
      <c r="F159" s="60"/>
      <c r="G159" s="60"/>
    </row>
    <row r="160" spans="1:7" x14ac:dyDescent="0.2">
      <c r="A160" s="72"/>
      <c r="C160" s="73"/>
      <c r="E160" s="60"/>
      <c r="F160" s="60"/>
      <c r="G160" s="60"/>
    </row>
    <row r="161" spans="1:7" x14ac:dyDescent="0.2">
      <c r="A161" s="72"/>
      <c r="C161" s="73"/>
      <c r="E161" s="60"/>
      <c r="F161" s="60"/>
      <c r="G161" s="60"/>
    </row>
    <row r="162" spans="1:7" x14ac:dyDescent="0.2">
      <c r="A162" s="72"/>
      <c r="C162" s="73"/>
      <c r="E162" s="60"/>
      <c r="F162" s="60"/>
      <c r="G162" s="60"/>
    </row>
    <row r="163" spans="1:7" x14ac:dyDescent="0.2">
      <c r="A163" s="72"/>
      <c r="C163" s="73"/>
      <c r="E163" s="60"/>
      <c r="F163" s="60"/>
      <c r="G163" s="60"/>
    </row>
    <row r="164" spans="1:7" x14ac:dyDescent="0.2">
      <c r="A164" s="72"/>
      <c r="C164" s="73"/>
      <c r="E164" s="60"/>
      <c r="F164" s="60"/>
      <c r="G164" s="60"/>
    </row>
    <row r="165" spans="1:7" x14ac:dyDescent="0.2">
      <c r="A165" s="72"/>
      <c r="C165" s="73"/>
      <c r="E165" s="60"/>
      <c r="F165" s="60"/>
      <c r="G165" s="60"/>
    </row>
    <row r="166" spans="1:7" x14ac:dyDescent="0.2">
      <c r="A166" s="72"/>
      <c r="C166" s="73"/>
      <c r="E166" s="60"/>
      <c r="F166" s="60"/>
      <c r="G166" s="60"/>
    </row>
    <row r="167" spans="1:7" x14ac:dyDescent="0.2">
      <c r="A167" s="72"/>
      <c r="C167" s="73"/>
      <c r="E167" s="60"/>
      <c r="F167" s="60"/>
      <c r="G167" s="60"/>
    </row>
    <row r="168" spans="1:7" x14ac:dyDescent="0.2">
      <c r="A168" s="72"/>
      <c r="C168" s="73"/>
      <c r="E168" s="60"/>
      <c r="F168" s="60"/>
      <c r="G168" s="60"/>
    </row>
    <row r="169" spans="1:7" x14ac:dyDescent="0.2">
      <c r="A169" s="72"/>
      <c r="C169" s="73"/>
      <c r="E169" s="60"/>
      <c r="F169" s="60"/>
      <c r="G169" s="60"/>
    </row>
    <row r="170" spans="1:7" x14ac:dyDescent="0.2">
      <c r="A170" s="72"/>
      <c r="C170" s="73"/>
      <c r="E170" s="60"/>
      <c r="F170" s="60"/>
      <c r="G170" s="60"/>
    </row>
    <row r="171" spans="1:7" x14ac:dyDescent="0.2">
      <c r="A171" s="72"/>
      <c r="C171" s="73"/>
      <c r="E171" s="60"/>
      <c r="F171" s="60"/>
      <c r="G171" s="60"/>
    </row>
    <row r="172" spans="1:7" x14ac:dyDescent="0.2">
      <c r="A172" s="72"/>
      <c r="C172" s="73"/>
      <c r="E172" s="60"/>
      <c r="F172" s="60"/>
      <c r="G172" s="60"/>
    </row>
    <row r="173" spans="1:7" x14ac:dyDescent="0.2">
      <c r="A173" s="72"/>
      <c r="C173" s="73"/>
      <c r="E173" s="60"/>
      <c r="F173" s="60"/>
      <c r="G173" s="60"/>
    </row>
    <row r="174" spans="1:7" x14ac:dyDescent="0.2">
      <c r="A174" s="72"/>
      <c r="C174" s="73"/>
      <c r="E174" s="60"/>
      <c r="F174" s="60"/>
      <c r="G174" s="60"/>
    </row>
    <row r="175" spans="1:7" x14ac:dyDescent="0.2">
      <c r="A175" s="72"/>
      <c r="C175" s="73"/>
      <c r="E175" s="60"/>
      <c r="F175" s="60"/>
      <c r="G175" s="60"/>
    </row>
    <row r="176" spans="1:7" x14ac:dyDescent="0.2">
      <c r="A176" s="72"/>
      <c r="C176" s="73"/>
      <c r="E176" s="60"/>
      <c r="F176" s="60"/>
      <c r="G176" s="60"/>
    </row>
    <row r="177" spans="1:7" x14ac:dyDescent="0.2">
      <c r="A177" s="72"/>
      <c r="C177" s="73"/>
      <c r="D177" s="60"/>
      <c r="E177" s="60"/>
      <c r="F177" s="60"/>
      <c r="G177" s="60"/>
    </row>
    <row r="178" spans="1:7" x14ac:dyDescent="0.2">
      <c r="A178" s="72"/>
      <c r="C178" s="73"/>
      <c r="E178" s="60"/>
      <c r="F178" s="60"/>
      <c r="G178" s="60"/>
    </row>
    <row r="179" spans="1:7" x14ac:dyDescent="0.2">
      <c r="A179" s="72"/>
      <c r="C179" s="73"/>
      <c r="E179" s="60"/>
      <c r="F179" s="60"/>
      <c r="G179" s="60"/>
    </row>
    <row r="180" spans="1:7" x14ac:dyDescent="0.2">
      <c r="A180" s="72"/>
      <c r="C180" s="73"/>
      <c r="E180" s="60"/>
      <c r="F180" s="60"/>
      <c r="G180" s="60"/>
    </row>
    <row r="181" spans="1:7" x14ac:dyDescent="0.2">
      <c r="A181" s="72"/>
      <c r="C181" s="73"/>
      <c r="E181" s="60"/>
      <c r="F181" s="60"/>
      <c r="G181" s="60"/>
    </row>
    <row r="182" spans="1:7" x14ac:dyDescent="0.2">
      <c r="A182" s="72"/>
      <c r="C182" s="73"/>
      <c r="E182" s="60"/>
      <c r="F182" s="60"/>
      <c r="G182" s="60"/>
    </row>
    <row r="183" spans="1:7" x14ac:dyDescent="0.2">
      <c r="A183" s="72"/>
      <c r="C183" s="73"/>
      <c r="E183" s="60"/>
      <c r="F183" s="60"/>
      <c r="G183" s="60"/>
    </row>
    <row r="184" spans="1:7" x14ac:dyDescent="0.2">
      <c r="A184" s="72"/>
      <c r="C184" s="73"/>
      <c r="E184" s="60"/>
      <c r="F184" s="60"/>
      <c r="G184" s="60"/>
    </row>
    <row r="185" spans="1:7" x14ac:dyDescent="0.2">
      <c r="A185" s="72"/>
      <c r="C185" s="73"/>
      <c r="E185" s="60"/>
      <c r="F185" s="60"/>
      <c r="G185" s="60"/>
    </row>
    <row r="186" spans="1:7" x14ac:dyDescent="0.2">
      <c r="A186" s="72"/>
      <c r="C186" s="73"/>
      <c r="E186" s="60"/>
      <c r="F186" s="60"/>
      <c r="G186" s="60"/>
    </row>
    <row r="187" spans="1:7" x14ac:dyDescent="0.2">
      <c r="A187" s="72"/>
      <c r="C187" s="73"/>
      <c r="E187" s="60"/>
      <c r="F187" s="60"/>
      <c r="G187" s="60"/>
    </row>
    <row r="188" spans="1:7" x14ac:dyDescent="0.2">
      <c r="A188" s="72"/>
      <c r="C188" s="73"/>
      <c r="E188" s="60"/>
      <c r="F188" s="60"/>
      <c r="G188" s="60"/>
    </row>
    <row r="189" spans="1:7" x14ac:dyDescent="0.2">
      <c r="A189" s="72"/>
      <c r="C189" s="73"/>
      <c r="E189" s="60"/>
      <c r="F189" s="60"/>
      <c r="G189" s="60"/>
    </row>
    <row r="190" spans="1:7" x14ac:dyDescent="0.2">
      <c r="A190" s="72"/>
      <c r="C190" s="73"/>
      <c r="E190" s="60"/>
      <c r="F190" s="60"/>
      <c r="G190" s="60"/>
    </row>
    <row r="191" spans="1:7" x14ac:dyDescent="0.2">
      <c r="A191" s="72"/>
      <c r="C191" s="73"/>
      <c r="E191" s="60"/>
      <c r="F191" s="60"/>
      <c r="G191" s="60"/>
    </row>
    <row r="192" spans="1:7" x14ac:dyDescent="0.2">
      <c r="A192" s="72"/>
      <c r="C192" s="73"/>
      <c r="E192" s="60"/>
      <c r="F192" s="60"/>
      <c r="G192" s="60"/>
    </row>
    <row r="193" spans="1:7" x14ac:dyDescent="0.2">
      <c r="A193" s="72"/>
      <c r="C193" s="73"/>
      <c r="E193" s="60"/>
      <c r="F193" s="60"/>
      <c r="G193" s="60"/>
    </row>
    <row r="194" spans="1:7" x14ac:dyDescent="0.2">
      <c r="A194" s="72"/>
      <c r="C194" s="73"/>
      <c r="E194" s="60"/>
      <c r="F194" s="60"/>
      <c r="G194" s="60"/>
    </row>
    <row r="195" spans="1:7" x14ac:dyDescent="0.2">
      <c r="A195" s="72"/>
      <c r="C195" s="73"/>
      <c r="E195" s="60"/>
      <c r="F195" s="60"/>
      <c r="G195" s="60"/>
    </row>
    <row r="196" spans="1:7" x14ac:dyDescent="0.2">
      <c r="A196" s="72"/>
      <c r="C196" s="73"/>
      <c r="E196" s="60"/>
      <c r="F196" s="60"/>
      <c r="G196" s="60"/>
    </row>
    <row r="197" spans="1:7" x14ac:dyDescent="0.2">
      <c r="A197" s="72"/>
      <c r="C197" s="73"/>
      <c r="E197" s="60"/>
      <c r="F197" s="60"/>
      <c r="G197" s="60"/>
    </row>
    <row r="198" spans="1:7" x14ac:dyDescent="0.2">
      <c r="A198" s="72"/>
      <c r="C198" s="73"/>
      <c r="E198" s="60"/>
      <c r="F198" s="60"/>
      <c r="G198" s="60"/>
    </row>
    <row r="199" spans="1:7" x14ac:dyDescent="0.2">
      <c r="A199" s="72"/>
      <c r="C199" s="73"/>
      <c r="E199" s="60"/>
      <c r="F199" s="60"/>
      <c r="G199" s="60"/>
    </row>
    <row r="200" spans="1:7" x14ac:dyDescent="0.2">
      <c r="A200" s="72"/>
      <c r="C200" s="73"/>
      <c r="E200" s="60"/>
      <c r="F200" s="60"/>
      <c r="G200" s="60"/>
    </row>
    <row r="201" spans="1:7" x14ac:dyDescent="0.2">
      <c r="A201" s="72"/>
      <c r="C201" s="73"/>
      <c r="E201" s="60"/>
      <c r="F201" s="60"/>
      <c r="G201" s="60"/>
    </row>
    <row r="202" spans="1:7" x14ac:dyDescent="0.2">
      <c r="A202" s="72"/>
      <c r="C202" s="73"/>
      <c r="E202" s="60"/>
      <c r="F202" s="60"/>
      <c r="G202" s="60"/>
    </row>
    <row r="203" spans="1:7" x14ac:dyDescent="0.2">
      <c r="A203" s="72"/>
      <c r="C203" s="73"/>
      <c r="E203" s="60"/>
      <c r="F203" s="60"/>
      <c r="G203" s="60"/>
    </row>
    <row r="204" spans="1:7" x14ac:dyDescent="0.2">
      <c r="A204" s="72"/>
      <c r="C204" s="73"/>
      <c r="E204" s="60"/>
      <c r="F204" s="60"/>
      <c r="G204" s="60"/>
    </row>
    <row r="205" spans="1:7" x14ac:dyDescent="0.2">
      <c r="A205" s="72"/>
      <c r="C205" s="73"/>
      <c r="E205" s="60"/>
      <c r="F205" s="60"/>
      <c r="G205" s="60"/>
    </row>
    <row r="206" spans="1:7" x14ac:dyDescent="0.2">
      <c r="A206" s="72"/>
      <c r="C206" s="73"/>
      <c r="E206" s="60"/>
      <c r="F206" s="60"/>
      <c r="G206" s="60"/>
    </row>
    <row r="207" spans="1:7" x14ac:dyDescent="0.2">
      <c r="A207" s="72"/>
      <c r="C207" s="73"/>
      <c r="E207" s="60"/>
      <c r="F207" s="60"/>
      <c r="G207" s="60"/>
    </row>
    <row r="208" spans="1:7" x14ac:dyDescent="0.2">
      <c r="A208" s="72"/>
      <c r="C208" s="73"/>
      <c r="E208" s="60"/>
      <c r="F208" s="60"/>
      <c r="G208" s="60"/>
    </row>
    <row r="209" spans="1:7" x14ac:dyDescent="0.2">
      <c r="A209" s="72"/>
      <c r="C209" s="73"/>
      <c r="E209" s="60"/>
      <c r="F209" s="60"/>
      <c r="G209" s="60"/>
    </row>
    <row r="210" spans="1:7" x14ac:dyDescent="0.2">
      <c r="A210" s="72"/>
      <c r="C210" s="73"/>
      <c r="E210" s="60"/>
      <c r="F210" s="60"/>
      <c r="G210" s="60"/>
    </row>
  </sheetData>
  <pageMargins left="0.75" right="0.75" top="0.999305555555556" bottom="1" header="0.49236111111111103" footer="0.511811023622047"/>
  <pageSetup paperSize="9" orientation="portrait" horizontalDpi="300" verticalDpi="300"/>
  <headerFooter>
    <oddHeader>&amp;C&amp;"Calibri,Bežné"&amp;9 INTERNAL&amp;1#_x005F_x000D_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Zápis</vt:lpstr>
      <vt:lpstr>Pretekári</vt:lpstr>
      <vt:lpstr>Rozlosovanie 24-25</vt:lpstr>
      <vt:lpstr>Zápis!Oblasť_tlače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Ján Kaušitz</dc:creator>
  <dc:description/>
  <cp:lastModifiedBy>Ján Kaušitz</cp:lastModifiedBy>
  <cp:revision>3</cp:revision>
  <cp:lastPrinted>2024-09-07T15:40:57Z</cp:lastPrinted>
  <dcterms:created xsi:type="dcterms:W3CDTF">2000-08-21T11:10:27Z</dcterms:created>
  <dcterms:modified xsi:type="dcterms:W3CDTF">2025-04-26T07:34:33Z</dcterms:modified>
  <dc:language>sk-SK</dc:language>
</cp:coreProperties>
</file>