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11760" tabRatio="805" activeTab="8"/>
  </bookViews>
  <sheets>
    <sheet name="Tlačivo na zostavy" sheetId="1" r:id="rId1"/>
    <sheet name="Zap 1 Pc - TU VPISOVAŤ Mená" sheetId="2" r:id="rId2"/>
    <sheet name="PomZapRozhod_6" sheetId="3" r:id="rId3"/>
    <sheet name="Program Jar Digit" sheetId="4" state="hidden" r:id="rId4"/>
    <sheet name="RozpisŠtartu" sheetId="5" state="hidden" r:id="rId5"/>
    <sheet name="Zápis tur_ Pc Výkony" sheetId="6" r:id="rId6"/>
    <sheet name="Výsledky" sheetId="7" state="hidden" r:id="rId7"/>
    <sheet name="Tabuľka" sheetId="8" r:id="rId8"/>
    <sheet name=" Jednot" sheetId="9" r:id="rId9"/>
    <sheet name="csv 1-12" sheetId="10" state="hidden" r:id="rId10"/>
    <sheet name="csv 13-24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fn.AGGREGATE" hidden="1">#NAME?</definedName>
    <definedName name="BKK_Bánovce_nad_Bebravou" localSheetId="2">#REF!</definedName>
    <definedName name="DKK_Nové_Mesto_nad_Váhom" localSheetId="2">#REF!</definedName>
    <definedName name="FTC_Fiľakovo_B" localSheetId="2">#REF!</definedName>
    <definedName name="II_liga_ZápadBánovce_nad_Bebravou" localSheetId="2">#REF!</definedName>
    <definedName name="II_liga_ZápadPobedim" localSheetId="2">#REF!</definedName>
    <definedName name="KK_Pobedim_A" localSheetId="2">#REF!</definedName>
    <definedName name="KK_Pobedim_B" localSheetId="2">#REF!</definedName>
    <definedName name="KK_Preseľany_A" localSheetId="2">#REF!</definedName>
    <definedName name="KK_Preseľany_B" localSheetId="2">#REF!</definedName>
    <definedName name="KK_Slávia_Nitra" localSheetId="2">#REF!</definedName>
    <definedName name="KK_Tatran_Bratislava" localSheetId="2">#REF!</definedName>
    <definedName name="KK_Tatran_Žarnovica" localSheetId="2">#REF!</definedName>
    <definedName name="KK_Victoria_Pezinok" localSheetId="2">#REF!</definedName>
    <definedName name="KK_Zentiva_Hlohovec" localSheetId="2">#REF!</definedName>
    <definedName name="KK_Zlaté_Klasy" localSheetId="2">#REF!</definedName>
    <definedName name="Kolo" localSheetId="2">'[5]Zápis_120Hz'!$O$15:$O$40</definedName>
    <definedName name="Kolo">'[1]Zápis_120Hz'!$O$15:$O$40</definedName>
    <definedName name="Kolo1">'[6]Zápis_120Hz'!$O$15:$O$40</definedName>
    <definedName name="M1_AbrHolz" localSheetId="2">'[7]Daten'!#REF!</definedName>
    <definedName name="M1_AbrHolz" localSheetId="4">'[2]Daten'!#REF!</definedName>
    <definedName name="M1_AbrHolz">'[2]Daten'!#REF!</definedName>
    <definedName name="M1_AbrKranzHolz" localSheetId="2">'[7]Daten'!#REF!</definedName>
    <definedName name="M1_AbrKranzHolz" localSheetId="4">'[2]Daten'!#REF!</definedName>
    <definedName name="M1_AbrKranzHolz">'[2]Daten'!#REF!</definedName>
    <definedName name="M1_Bezeichnung" localSheetId="2">'[7]Daten'!#REF!</definedName>
    <definedName name="M1_Bezeichnung" localSheetId="4">'[2]Daten'!#REF!</definedName>
    <definedName name="M1_Bezeichnung">'[2]Daten'!#REF!</definedName>
    <definedName name="M1_BildAbrHolz" localSheetId="2">'[7]Daten'!#REF!</definedName>
    <definedName name="M1_BildAbrHolz" localSheetId="4">'[2]Daten'!#REF!</definedName>
    <definedName name="M1_BildAbrHolz">'[2]Daten'!#REF!</definedName>
    <definedName name="M1_BildHolz" localSheetId="2">'[7]Daten'!#REF!</definedName>
    <definedName name="M1_BildHolz" localSheetId="4">'[2]Daten'!#REF!</definedName>
    <definedName name="M1_BildHolz">'[2]Daten'!#REF!</definedName>
    <definedName name="M1_Fehlwurf" localSheetId="2">'[7]Daten'!#REF!</definedName>
    <definedName name="M1_Fehlwurf" localSheetId="4">'[2]Daten'!#REF!</definedName>
    <definedName name="M1_Fehlwurf">'[2]Daten'!#REF!</definedName>
    <definedName name="M1_Fuehrer" localSheetId="2">'[7]Daten'!#REF!</definedName>
    <definedName name="M1_Fuehrer" localSheetId="4">'[2]Daten'!#REF!</definedName>
    <definedName name="M1_Fuehrer">'[2]Daten'!#REF!</definedName>
    <definedName name="M1_Kraenze" localSheetId="2">'[7]Daten'!#REF!</definedName>
    <definedName name="M1_Kraenze" localSheetId="4">'[2]Daten'!#REF!</definedName>
    <definedName name="M1_Kraenze">'[2]Daten'!#REF!</definedName>
    <definedName name="M1_Kranz" localSheetId="2">'[7]Daten'!#REF!</definedName>
    <definedName name="M1_Kranz" localSheetId="4">'[2]Daten'!#REF!</definedName>
    <definedName name="M1_Kranz">'[2]Daten'!#REF!</definedName>
    <definedName name="M1_Land" localSheetId="2">'[7]Daten'!#REF!</definedName>
    <definedName name="M1_Land" localSheetId="4">'[2]Daten'!#REF!</definedName>
    <definedName name="M1_Land">'[2]Daten'!#REF!</definedName>
    <definedName name="M1_Landnummer" localSheetId="2">'[7]Daten'!#REF!</definedName>
    <definedName name="M1_Landnummer" localSheetId="4">'[2]Daten'!#REF!</definedName>
    <definedName name="M1_Landnummer">'[2]Daten'!#REF!</definedName>
    <definedName name="M1_Neuner" localSheetId="2">'[7]Daten'!#REF!</definedName>
    <definedName name="M1_Neuner" localSheetId="4">'[2]Daten'!#REF!</definedName>
    <definedName name="M1_Neuner">'[2]Daten'!#REF!</definedName>
    <definedName name="M1_Semi" localSheetId="2">'[7]Daten'!#REF!</definedName>
    <definedName name="M1_Semi" localSheetId="4">'[2]Daten'!#REF!</definedName>
    <definedName name="M1_Semi">'[2]Daten'!#REF!</definedName>
    <definedName name="M1_Sp1_AbrKranzHolz" localSheetId="2">'[7]Daten'!#REF!</definedName>
    <definedName name="M1_Sp1_AbrKranzHolz" localSheetId="4">'[2]Daten'!#REF!</definedName>
    <definedName name="M1_Sp1_AbrKranzHolz">'[2]Daten'!#REF!</definedName>
    <definedName name="M1_Verein" localSheetId="2">'[7]Daten'!#REF!</definedName>
    <definedName name="M1_Verein" localSheetId="4">'[2]Daten'!#REF!</definedName>
    <definedName name="M1_Verein">'[2]Daten'!#REF!</definedName>
    <definedName name="M1_Vereinnummer" localSheetId="2">'[7]Daten'!#REF!</definedName>
    <definedName name="M1_Vereinnummer" localSheetId="4">'[2]Daten'!#REF!</definedName>
    <definedName name="M1_Vereinnummer">'[2]Daten'!#REF!</definedName>
    <definedName name="M1_Verwarnungen" localSheetId="2">'[7]Daten'!#REF!</definedName>
    <definedName name="M1_Verwarnungen" localSheetId="4">'[2]Daten'!#REF!</definedName>
    <definedName name="M1_Verwarnungen">'[2]Daten'!#REF!</definedName>
    <definedName name="M1_VolleHolz" localSheetId="2">'[7]Daten'!#REF!</definedName>
    <definedName name="M1_VolleHolz" localSheetId="4">'[2]Daten'!#REF!</definedName>
    <definedName name="M1_VolleHolz">'[2]Daten'!#REF!</definedName>
    <definedName name="M1_Wurfzahl" localSheetId="2">'[7]Daten'!#REF!</definedName>
    <definedName name="M1_Wurfzahl" localSheetId="4">'[2]Daten'!#REF!</definedName>
    <definedName name="M1_Wurfzahl">'[2]Daten'!#REF!</definedName>
    <definedName name="M1Sp1_AbrHolz" localSheetId="2">'[7]Daten'!#REF!</definedName>
    <definedName name="M1Sp1_AbrHolz" localSheetId="4">'[2]Daten'!#REF!</definedName>
    <definedName name="M1Sp1_AbrHolz">'[2]Daten'!#REF!</definedName>
    <definedName name="M1Sp1_AbrKranzHolz" localSheetId="2">'[7]Daten'!#REF!</definedName>
    <definedName name="M1Sp1_AbrKranzHolz" localSheetId="4">'[2]Daten'!#REF!</definedName>
    <definedName name="M1Sp1_AbrKranzHolz">'[2]Daten'!#REF!</definedName>
    <definedName name="M1Sp1_BildAbrHolz" localSheetId="2">'[7]Daten'!#REF!</definedName>
    <definedName name="M1Sp1_BildAbrHolz" localSheetId="4">'[2]Daten'!#REF!</definedName>
    <definedName name="M1Sp1_BildAbrHolz">'[2]Daten'!#REF!</definedName>
    <definedName name="M1Sp1_BildHolz" localSheetId="2">'[7]Daten'!#REF!</definedName>
    <definedName name="M1Sp1_BildHolz" localSheetId="4">'[2]Daten'!#REF!</definedName>
    <definedName name="M1Sp1_BildHolz">'[2]Daten'!#REF!</definedName>
    <definedName name="M1Sp1_Fehlwurf" localSheetId="2">'[7]Daten'!#REF!</definedName>
    <definedName name="M1Sp1_Fehlwurf" localSheetId="4">'[2]Daten'!#REF!</definedName>
    <definedName name="M1Sp1_Fehlwurf">'[2]Daten'!#REF!</definedName>
    <definedName name="M1Sp1_Jahrgang" localSheetId="2">'[7]Daten'!#REF!</definedName>
    <definedName name="M1Sp1_Jahrgang" localSheetId="4">'[2]Daten'!#REF!</definedName>
    <definedName name="M1Sp1_Jahrgang">'[2]Daten'!#REF!</definedName>
    <definedName name="M1Sp1_Kraenze" localSheetId="2">'[7]Daten'!#REF!</definedName>
    <definedName name="M1Sp1_Kraenze" localSheetId="4">'[2]Daten'!#REF!</definedName>
    <definedName name="M1Sp1_Kraenze">'[2]Daten'!#REF!</definedName>
    <definedName name="M1Sp1_Name" localSheetId="2">'[7]Daten'!#REF!</definedName>
    <definedName name="M1Sp1_Name" localSheetId="4">'[2]Daten'!#REF!</definedName>
    <definedName name="M1Sp1_Name">'[2]Daten'!#REF!</definedName>
    <definedName name="M1Sp1_Neuner" localSheetId="2">'[7]Daten'!#REF!</definedName>
    <definedName name="M1Sp1_Neuner" localSheetId="4">'[2]Daten'!#REF!</definedName>
    <definedName name="M1Sp1_Neuner">'[2]Daten'!#REF!</definedName>
    <definedName name="M1Sp1_Pass" localSheetId="2">'[7]Daten'!#REF!</definedName>
    <definedName name="M1Sp1_Pass" localSheetId="4">'[2]Daten'!#REF!</definedName>
    <definedName name="M1Sp1_Pass">'[2]Daten'!#REF!</definedName>
    <definedName name="M1Sp1_Semi" localSheetId="2">'[7]Daten'!#REF!</definedName>
    <definedName name="M1Sp1_Semi" localSheetId="4">'[2]Daten'!#REF!</definedName>
    <definedName name="M1Sp1_Semi">'[2]Daten'!#REF!</definedName>
    <definedName name="M1Sp1_Startnummer" localSheetId="2">'[7]Daten'!#REF!</definedName>
    <definedName name="M1Sp1_Startnummer" localSheetId="4">'[2]Daten'!#REF!</definedName>
    <definedName name="M1Sp1_Startnummer">'[2]Daten'!#REF!</definedName>
    <definedName name="M1Sp1_Verwarnungen" localSheetId="2">'[7]Daten'!#REF!</definedName>
    <definedName name="M1Sp1_Verwarnungen" localSheetId="4">'[2]Daten'!#REF!</definedName>
    <definedName name="M1Sp1_Verwarnungen">'[2]Daten'!#REF!</definedName>
    <definedName name="M1Sp1_VolleHolz" localSheetId="2">'[7]Daten'!#REF!</definedName>
    <definedName name="M1Sp1_VolleHolz" localSheetId="4">'[2]Daten'!#REF!</definedName>
    <definedName name="M1Sp1_VolleHolz">'[2]Daten'!#REF!</definedName>
    <definedName name="M1Sp1_Wurfzahl" localSheetId="2">'[7]Daten'!#REF!</definedName>
    <definedName name="M1Sp1_Wurfzahl" localSheetId="4">'[2]Daten'!#REF!</definedName>
    <definedName name="M1Sp1_Wurfzahl">'[2]Daten'!#REF!</definedName>
    <definedName name="M1Sp2_AbrHolz" localSheetId="2">'[7]Daten'!#REF!</definedName>
    <definedName name="M1Sp2_AbrHolz" localSheetId="4">'[2]Daten'!#REF!</definedName>
    <definedName name="M1Sp2_AbrHolz">'[2]Daten'!#REF!</definedName>
    <definedName name="M1Sp2_AbrKranzHolz" localSheetId="2">'[7]Daten'!#REF!</definedName>
    <definedName name="M1Sp2_AbrKranzHolz" localSheetId="4">'[2]Daten'!#REF!</definedName>
    <definedName name="M1Sp2_AbrKranzHolz">'[2]Daten'!#REF!</definedName>
    <definedName name="M1Sp2_BildAbrHolz" localSheetId="2">'[7]Daten'!#REF!</definedName>
    <definedName name="M1Sp2_BildAbrHolz" localSheetId="4">'[2]Daten'!#REF!</definedName>
    <definedName name="M1Sp2_BildAbrHolz">'[2]Daten'!#REF!</definedName>
    <definedName name="M1Sp2_BildHolz" localSheetId="2">'[7]Daten'!#REF!</definedName>
    <definedName name="M1Sp2_BildHolz" localSheetId="4">'[2]Daten'!#REF!</definedName>
    <definedName name="M1Sp2_BildHolz">'[2]Daten'!#REF!</definedName>
    <definedName name="M1Sp2_Fehlwurf" localSheetId="2">'[7]Daten'!#REF!</definedName>
    <definedName name="M1Sp2_Fehlwurf" localSheetId="4">'[2]Daten'!#REF!</definedName>
    <definedName name="M1Sp2_Fehlwurf">'[2]Daten'!#REF!</definedName>
    <definedName name="M1Sp2_Jahrgang" localSheetId="2">'[7]Daten'!#REF!</definedName>
    <definedName name="M1Sp2_Jahrgang" localSheetId="4">'[2]Daten'!#REF!</definedName>
    <definedName name="M1Sp2_Jahrgang">'[2]Daten'!#REF!</definedName>
    <definedName name="M1Sp2_Kraenze" localSheetId="2">'[7]Daten'!#REF!</definedName>
    <definedName name="M1Sp2_Kraenze" localSheetId="4">'[2]Daten'!#REF!</definedName>
    <definedName name="M1Sp2_Kraenze">'[2]Daten'!#REF!</definedName>
    <definedName name="M1Sp2_Name" localSheetId="2">'[7]Daten'!#REF!</definedName>
    <definedName name="M1Sp2_Name" localSheetId="4">'[2]Daten'!#REF!</definedName>
    <definedName name="M1Sp2_Name">'[2]Daten'!#REF!</definedName>
    <definedName name="M1Sp2_Neuner" localSheetId="2">'[7]Daten'!#REF!</definedName>
    <definedName name="M1Sp2_Neuner" localSheetId="4">'[2]Daten'!#REF!</definedName>
    <definedName name="M1Sp2_Neuner">'[2]Daten'!#REF!</definedName>
    <definedName name="M1Sp2_Pass" localSheetId="2">'[7]Daten'!#REF!</definedName>
    <definedName name="M1Sp2_Pass" localSheetId="4">'[2]Daten'!#REF!</definedName>
    <definedName name="M1Sp2_Pass">'[2]Daten'!#REF!</definedName>
    <definedName name="M1Sp2_Semi" localSheetId="2">'[7]Daten'!#REF!</definedName>
    <definedName name="M1Sp2_Semi" localSheetId="4">'[2]Daten'!#REF!</definedName>
    <definedName name="M1Sp2_Semi">'[2]Daten'!#REF!</definedName>
    <definedName name="M1Sp2_Startnummer" localSheetId="2">'[7]Daten'!#REF!</definedName>
    <definedName name="M1Sp2_Startnummer" localSheetId="4">'[2]Daten'!#REF!</definedName>
    <definedName name="M1Sp2_Startnummer">'[2]Daten'!#REF!</definedName>
    <definedName name="M1Sp2_Verwarnungen" localSheetId="2">'[7]Daten'!#REF!</definedName>
    <definedName name="M1Sp2_Verwarnungen" localSheetId="4">'[2]Daten'!#REF!</definedName>
    <definedName name="M1Sp2_Verwarnungen">'[2]Daten'!#REF!</definedName>
    <definedName name="M1Sp2_VolleHolz" localSheetId="2">'[7]Daten'!#REF!</definedName>
    <definedName name="M1Sp2_VolleHolz" localSheetId="4">'[2]Daten'!#REF!</definedName>
    <definedName name="M1Sp2_VolleHolz">'[2]Daten'!#REF!</definedName>
    <definedName name="M1Sp2_Wurfzahl" localSheetId="2">'[7]Daten'!#REF!</definedName>
    <definedName name="M1Sp2_Wurfzahl" localSheetId="4">'[2]Daten'!#REF!</definedName>
    <definedName name="M1Sp2_Wurfzahl">'[2]Daten'!#REF!</definedName>
    <definedName name="p" localSheetId="2">'[7]Daten'!#REF!</definedName>
    <definedName name="p" localSheetId="4">'[2]Daten'!#REF!</definedName>
    <definedName name="p">'[2]Daten'!#REF!</definedName>
    <definedName name="Rohodca_1" localSheetId="2">'[6]Zápis_120Hz'!$AB$18:$AB$94</definedName>
    <definedName name="Rohodca_1">'[1]Zápis_120Hz'!$AB$18:$AB$94</definedName>
    <definedName name="Start" localSheetId="2">'[7]Daten'!#REF!</definedName>
    <definedName name="Start" localSheetId="4">'[2]Daten'!#REF!</definedName>
    <definedName name="Start">'[2]Daten'!#REF!</definedName>
    <definedName name="Súťaže" localSheetId="2">'[5]Zápis_120Hz'!$O$9:$O$11</definedName>
    <definedName name="Súťaže">'[1]Zápis_120Hz'!$O$9:$O$11</definedName>
    <definedName name="SúťažeDor" localSheetId="2">'[8]Zápis_Dorast'!$Q$9:$Q$10</definedName>
    <definedName name="SúťažeDor">'[3]Zápis_Dorast'!$Q$9:$Q$10</definedName>
    <definedName name="TJ_Karpaty_Limbach" localSheetId="2">#REF!</definedName>
    <definedName name="TJ_Lokomotíva_Vrútky" localSheetId="2">#REF!</definedName>
    <definedName name="TJ_Lokomotíva_Vrútky" localSheetId="4">#REF!</definedName>
    <definedName name="TJ_Lokomotíva_Vrútky">#REF!</definedName>
    <definedName name="TJ_Slavoj_Sládkovičovo_B" localSheetId="2">#REF!</definedName>
    <definedName name="ZKK_Nové_Mesto_nad_Váhom" localSheetId="2">#REF!</definedName>
  </definedNames>
  <calcPr fullCalcOnLoad="1"/>
</workbook>
</file>

<file path=xl/comments6.xml><?xml version="1.0" encoding="utf-8"?>
<comments xmlns="http://schemas.openxmlformats.org/spreadsheetml/2006/main">
  <authors>
    <author>SG Podbrezova</author>
  </authors>
  <commentList>
    <comment ref="T5" authorId="0">
      <text>
        <r>
          <rPr>
            <b/>
            <sz val="12"/>
            <rFont val="Tahoma"/>
            <family val="2"/>
          </rPr>
          <t>Prideľovanie bodov:
1. miesto - 7 bodov
2. miesto - 5 bodov
3. miesto - 4 body
4. miesto - 3 body
5. miesto - 2 body
6. miesto - 1 bod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<sst xmlns="http://schemas.openxmlformats.org/spreadsheetml/2006/main" count="732" uniqueCount="353">
  <si>
    <t>Ukončenie a vyhlásenie výsledkov</t>
  </si>
  <si>
    <t>Priezvisko, meno a registračné číslo hráča</t>
  </si>
  <si>
    <t>Plné</t>
  </si>
  <si>
    <t>Dorážka</t>
  </si>
  <si>
    <t>Spolu</t>
  </si>
  <si>
    <t>Chyby</t>
  </si>
  <si>
    <t>Body</t>
  </si>
  <si>
    <t>Poradie</t>
  </si>
  <si>
    <t>Číslo pr.</t>
  </si>
  <si>
    <t>Doráž.</t>
  </si>
  <si>
    <t>Ch.</t>
  </si>
  <si>
    <r>
      <t xml:space="preserve">         </t>
    </r>
    <r>
      <rPr>
        <i/>
        <sz val="10"/>
        <color indexed="8"/>
        <rFont val="Arial"/>
        <family val="2"/>
      </rPr>
      <t>Čas začiatku stretnutia :</t>
    </r>
  </si>
  <si>
    <r>
      <t xml:space="preserve">      </t>
    </r>
    <r>
      <rPr>
        <i/>
        <sz val="10"/>
        <color indexed="8"/>
        <rFont val="Arial"/>
        <family val="2"/>
      </rPr>
      <t>Čas ukončenia stretnutia :</t>
    </r>
  </si>
  <si>
    <r>
      <t xml:space="preserve">  </t>
    </r>
    <r>
      <rPr>
        <i/>
        <sz val="10"/>
        <color indexed="8"/>
        <rFont val="Arial"/>
        <family val="2"/>
      </rPr>
      <t>Počet divákov :</t>
    </r>
  </si>
  <si>
    <t>Tu len vymeniť názvy družstiev.</t>
  </si>
  <si>
    <t>v ďalších kolách</t>
  </si>
  <si>
    <t xml:space="preserve"> a číslo reg. preukazu</t>
  </si>
  <si>
    <t>Kolkáreň :</t>
  </si>
  <si>
    <t>Tu vpísať iba výkony.</t>
  </si>
  <si>
    <t>Hráč</t>
  </si>
  <si>
    <t>Dor.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</si>
  <si>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</si>
  <si>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</si>
  <si>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</si>
  <si>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</si>
  <si>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</si>
  <si>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</si>
  <si>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</si>
  <si>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</si>
  <si>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</si>
  <si>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</si>
  <si>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</si>
  <si>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</si>
  <si>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</si>
  <si>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</si>
  <si>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</si>
  <si>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</si>
  <si>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</si>
  <si>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</si>
  <si>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</si>
  <si>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</si>
  <si>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</si>
  <si>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</si>
  <si>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</si>
  <si>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</si>
  <si>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Výkon</t>
  </si>
  <si>
    <t>Registr. číslo hráča</t>
  </si>
  <si>
    <t>Družstvo</t>
  </si>
  <si>
    <t>Cel_30</t>
  </si>
  <si>
    <t>120 Hz.</t>
  </si>
  <si>
    <t>1.t</t>
  </si>
  <si>
    <t>2.t</t>
  </si>
  <si>
    <t>3.t</t>
  </si>
  <si>
    <t>4.t</t>
  </si>
  <si>
    <t>Turnajové miesto</t>
  </si>
  <si>
    <t>Turnaj</t>
  </si>
  <si>
    <t>Rozhodcovia :</t>
  </si>
  <si>
    <t>Rozhodcovia</t>
  </si>
  <si>
    <t>Dňa:</t>
  </si>
  <si>
    <t>Spolu :</t>
  </si>
  <si>
    <t>Body po</t>
  </si>
  <si>
    <t>Priemer</t>
  </si>
  <si>
    <t xml:space="preserve">Body </t>
  </si>
  <si>
    <t>zák.č.</t>
  </si>
  <si>
    <t>Por.</t>
  </si>
  <si>
    <t>celkom</t>
  </si>
  <si>
    <t>ŽP Šport Podbrezová</t>
  </si>
  <si>
    <t>ŠK Modranka</t>
  </si>
  <si>
    <t>TJ Slavoj Veľký Šariš</t>
  </si>
  <si>
    <r>
      <t xml:space="preserve">  </t>
    </r>
    <r>
      <rPr>
        <i/>
        <sz val="10"/>
        <color indexed="8"/>
        <rFont val="Arial"/>
        <family val="2"/>
      </rPr>
      <t>Teplota na kolkárni :</t>
    </r>
  </si>
  <si>
    <t>Podpisy ved. družstiev a rozhodcov :</t>
  </si>
  <si>
    <t>na makro</t>
  </si>
  <si>
    <t>MKK Galanta</t>
  </si>
  <si>
    <r>
      <t xml:space="preserve">Dať </t>
    </r>
    <r>
      <rPr>
        <b/>
        <i/>
        <sz val="16"/>
        <color indexed="10"/>
        <rFont val="Calibri"/>
        <family val="2"/>
      </rPr>
      <t xml:space="preserve">vytlačiť </t>
    </r>
    <r>
      <rPr>
        <b/>
        <i/>
        <sz val="16"/>
        <color indexed="12"/>
        <rFont val="Calibri"/>
        <family val="2"/>
      </rPr>
      <t>pre rozhodcu a hráčov.</t>
    </r>
  </si>
  <si>
    <r>
      <t xml:space="preserve">Tu </t>
    </r>
    <r>
      <rPr>
        <b/>
        <i/>
        <sz val="16"/>
        <color indexed="10"/>
        <rFont val="Calibri"/>
        <family val="2"/>
      </rPr>
      <t xml:space="preserve">vpísať </t>
    </r>
    <r>
      <rPr>
        <b/>
        <i/>
        <sz val="16"/>
        <color indexed="12"/>
        <rFont val="Calibri"/>
        <family val="2"/>
      </rPr>
      <t>iba priezvisko a meno</t>
    </r>
  </si>
  <si>
    <r>
      <t xml:space="preserve">Tu len vpravo </t>
    </r>
    <r>
      <rPr>
        <b/>
        <i/>
        <sz val="12"/>
        <color indexed="10"/>
        <rFont val="Arial"/>
        <family val="2"/>
      </rPr>
      <t xml:space="preserve">kliknúť </t>
    </r>
  </si>
  <si>
    <t>Jednotlivci</t>
  </si>
  <si>
    <t>Družstvá</t>
  </si>
  <si>
    <r>
      <t xml:space="preserve">Prípadné striedanie -  </t>
    </r>
    <r>
      <rPr>
        <b/>
        <i/>
        <sz val="12"/>
        <color indexed="10"/>
        <rFont val="Arial"/>
        <family val="2"/>
      </rPr>
      <t xml:space="preserve">Vzor </t>
    </r>
  </si>
  <si>
    <t>Perecár M. / 61.h. Kažimír M.</t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</si>
  <si>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1</t>
    </r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</si>
  <si>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2</t>
    </r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</si>
  <si>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3</t>
    </r>
  </si>
  <si>
    <r>
      <t>T</t>
    </r>
    <r>
      <rPr>
        <b/>
        <i/>
        <sz val="12"/>
        <color indexed="8"/>
        <rFont val="Calibri"/>
        <family val="2"/>
      </rPr>
      <t>-</t>
    </r>
    <r>
      <rPr>
        <b/>
        <i/>
        <sz val="12"/>
        <color indexed="60"/>
        <rFont val="Calibri"/>
        <family val="2"/>
      </rPr>
      <t>4</t>
    </r>
  </si>
  <si>
    <t>Pripomienky k technickému stavu kolkárne :</t>
  </si>
  <si>
    <t>Striedanie hráčov (zranenia) :</t>
  </si>
  <si>
    <t>Napomínania hráčov za nešportové správanie alebo vylúčenie zo štartu :</t>
  </si>
  <si>
    <t>Rôzne :</t>
  </si>
  <si>
    <t xml:space="preserve">Priezvisko , meno </t>
  </si>
  <si>
    <t>Nasadenie družstiev na jednotlivé dráhy</t>
  </si>
  <si>
    <t>TJ Rakovice</t>
  </si>
  <si>
    <t>FTC Fiľakovo</t>
  </si>
  <si>
    <r>
      <rPr>
        <b/>
        <sz val="14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</si>
  <si>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6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</si>
  <si>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</si>
  <si>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</si>
  <si>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4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5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</si>
  <si>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4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</si>
  <si>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hráč z</t>
    </r>
    <r>
      <rPr>
        <b/>
        <sz val="12"/>
        <color indexed="10"/>
        <rFont val="Calibri"/>
        <family val="2"/>
      </rPr>
      <t xml:space="preserve"> </t>
    </r>
    <r>
      <rPr>
        <b/>
        <i/>
        <sz val="14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</si>
  <si>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5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</si>
  <si>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</si>
  <si>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</si>
  <si>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4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6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</si>
  <si>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4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</si>
  <si>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6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</si>
  <si>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</si>
  <si>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</si>
  <si>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5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</si>
  <si>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</si>
  <si>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4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</si>
  <si>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5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</si>
  <si>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1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</si>
  <si>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3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</si>
  <si>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6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</si>
  <si>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2</t>
    </r>
    <r>
      <rPr>
        <sz val="12"/>
        <color indexed="8"/>
        <rFont val="Calibri"/>
        <family val="2"/>
      </rPr>
      <t xml:space="preserve"> druž.</t>
    </r>
  </si>
  <si>
    <r>
      <rPr>
        <b/>
        <sz val="14"/>
        <color indexed="8"/>
        <rFont val="Calibri"/>
        <family val="2"/>
      </rPr>
      <t>4</t>
    </r>
    <r>
      <rPr>
        <sz val="12"/>
        <color indexed="8"/>
        <rFont val="Calibri"/>
        <family val="2"/>
      </rPr>
      <t xml:space="preserve"> hráč z </t>
    </r>
    <r>
      <rPr>
        <b/>
        <i/>
        <sz val="14"/>
        <color indexed="10"/>
        <rFont val="Calibri"/>
        <family val="2"/>
      </rPr>
      <t>4</t>
    </r>
    <r>
      <rPr>
        <sz val="12"/>
        <color indexed="8"/>
        <rFont val="Calibri"/>
        <family val="2"/>
      </rPr>
      <t xml:space="preserve"> druž.</t>
    </r>
  </si>
  <si>
    <r>
      <t xml:space="preserve">Dráha č.  </t>
    </r>
    <r>
      <rPr>
        <b/>
        <i/>
        <sz val="12"/>
        <color indexed="12"/>
        <rFont val="Arial"/>
        <family val="2"/>
      </rPr>
      <t>1</t>
    </r>
  </si>
  <si>
    <r>
      <t xml:space="preserve">Dráha č.  </t>
    </r>
    <r>
      <rPr>
        <b/>
        <i/>
        <sz val="12"/>
        <color indexed="12"/>
        <rFont val="Arial"/>
        <family val="2"/>
      </rPr>
      <t>2</t>
    </r>
  </si>
  <si>
    <r>
      <t xml:space="preserve">Dráha č.  </t>
    </r>
    <r>
      <rPr>
        <b/>
        <i/>
        <sz val="12"/>
        <color indexed="12"/>
        <rFont val="Arial"/>
        <family val="2"/>
      </rPr>
      <t>3</t>
    </r>
  </si>
  <si>
    <r>
      <t xml:space="preserve">Dráha č.  </t>
    </r>
    <r>
      <rPr>
        <b/>
        <i/>
        <sz val="12"/>
        <color indexed="12"/>
        <rFont val="Arial"/>
        <family val="2"/>
      </rPr>
      <t>4</t>
    </r>
  </si>
  <si>
    <t>T - 2</t>
  </si>
  <si>
    <t>1 - 2</t>
  </si>
  <si>
    <t>3 - 4</t>
  </si>
  <si>
    <t>Domáci</t>
  </si>
  <si>
    <t>Hostia</t>
  </si>
  <si>
    <t>Datum: 28. 8. 2015</t>
  </si>
  <si>
    <t>Družstvo:</t>
  </si>
  <si>
    <t>Celkem</t>
  </si>
  <si>
    <t>Wurf</t>
  </si>
  <si>
    <t>SaP</t>
  </si>
  <si>
    <t>MaP</t>
  </si>
  <si>
    <t>ErgMaP</t>
  </si>
  <si>
    <t>Domácí hráči</t>
  </si>
  <si>
    <t>Jméno</t>
  </si>
  <si>
    <t>Registrační číslo</t>
  </si>
  <si>
    <t>Datum narození</t>
  </si>
  <si>
    <t>1. Hráč domácí</t>
  </si>
  <si>
    <t>2. Hráč domácí</t>
  </si>
  <si>
    <t>3. Hráč domácí</t>
  </si>
  <si>
    <t>4. Hráč domácí</t>
  </si>
  <si>
    <t>5. Hráč domácí</t>
  </si>
  <si>
    <t>6. Hráč domácí</t>
  </si>
  <si>
    <t>Družstvo hostů</t>
  </si>
  <si>
    <t>Hosté</t>
  </si>
  <si>
    <t>1. Hráč hosté</t>
  </si>
  <si>
    <t>2. Hráč hosté</t>
  </si>
  <si>
    <t>3. Hráč hosté</t>
  </si>
  <si>
    <t>4. Hráč hosté</t>
  </si>
  <si>
    <t>5. Hráč hosté</t>
  </si>
  <si>
    <t>6. Hráč hosté</t>
  </si>
  <si>
    <r>
      <t>ako</t>
    </r>
    <r>
      <rPr>
        <b/>
        <i/>
        <sz val="16"/>
        <color indexed="10"/>
        <rFont val="Calibri"/>
        <family val="2"/>
      </rPr>
      <t xml:space="preserve"> informáciu</t>
    </r>
    <r>
      <rPr>
        <b/>
        <i/>
        <sz val="16"/>
        <color indexed="48"/>
        <rFont val="Calibri"/>
        <family val="2"/>
      </rPr>
      <t>.</t>
    </r>
  </si>
  <si>
    <r>
      <rPr>
        <b/>
        <i/>
        <sz val="20"/>
        <color indexed="48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1.</t>
    </r>
  </si>
  <si>
    <r>
      <rPr>
        <b/>
        <i/>
        <sz val="20"/>
        <color indexed="48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2. </t>
    </r>
  </si>
  <si>
    <r>
      <rPr>
        <b/>
        <i/>
        <sz val="20"/>
        <color indexed="48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4.      </t>
    </r>
    <r>
      <rPr>
        <b/>
        <i/>
        <sz val="20"/>
        <color indexed="48"/>
        <rFont val="Arial"/>
        <family val="2"/>
      </rPr>
      <t>Vytlačiť si pre napísanie hráčov do programu.</t>
    </r>
  </si>
  <si>
    <r>
      <rPr>
        <b/>
        <i/>
        <sz val="24"/>
        <color indexed="48"/>
        <rFont val="Arial"/>
        <family val="2"/>
      </rPr>
      <t>za</t>
    </r>
    <r>
      <rPr>
        <b/>
        <i/>
        <sz val="24"/>
        <color indexed="10"/>
        <rFont val="Arial"/>
        <family val="2"/>
      </rPr>
      <t xml:space="preserve">  6.</t>
    </r>
  </si>
  <si>
    <t>zostáv</t>
  </si>
  <si>
    <r>
      <t xml:space="preserve">Vytlačiť pre </t>
    </r>
    <r>
      <rPr>
        <b/>
        <i/>
        <sz val="18"/>
        <color indexed="10"/>
        <rFont val="Calibri"/>
        <family val="2"/>
      </rPr>
      <t>družstvá</t>
    </r>
    <r>
      <rPr>
        <b/>
        <i/>
        <sz val="18"/>
        <color indexed="12"/>
        <rFont val="Calibri"/>
        <family val="2"/>
      </rPr>
      <t xml:space="preserve"> na napísanie</t>
    </r>
  </si>
  <si>
    <r>
      <t xml:space="preserve">Tu len </t>
    </r>
    <r>
      <rPr>
        <b/>
        <i/>
        <sz val="20"/>
        <color indexed="10"/>
        <rFont val="Calibri"/>
        <family val="2"/>
      </rPr>
      <t>vypísať</t>
    </r>
    <r>
      <rPr>
        <b/>
        <i/>
        <sz val="20"/>
        <color indexed="12"/>
        <rFont val="Calibri"/>
        <family val="2"/>
      </rPr>
      <t xml:space="preserve"> rozhod. zápis</t>
    </r>
  </si>
  <si>
    <r>
      <t xml:space="preserve">v </t>
    </r>
    <r>
      <rPr>
        <b/>
        <i/>
        <sz val="20"/>
        <color indexed="10"/>
        <rFont val="Calibri"/>
        <family val="2"/>
      </rPr>
      <t>spodnej</t>
    </r>
    <r>
      <rPr>
        <b/>
        <i/>
        <sz val="20"/>
        <color indexed="12"/>
        <rFont val="Calibri"/>
        <family val="2"/>
      </rPr>
      <t xml:space="preserve"> časti tabuľky.</t>
    </r>
  </si>
  <si>
    <r>
      <t xml:space="preserve">a dať </t>
    </r>
    <r>
      <rPr>
        <b/>
        <i/>
        <sz val="20"/>
        <color indexed="10"/>
        <rFont val="Calibri"/>
        <family val="2"/>
      </rPr>
      <t>vytlačiť</t>
    </r>
    <r>
      <rPr>
        <b/>
        <i/>
        <sz val="20"/>
        <color indexed="12"/>
        <rFont val="Calibri"/>
        <family val="2"/>
      </rPr>
      <t xml:space="preserve"> na podpis</t>
    </r>
  </si>
  <si>
    <r>
      <t xml:space="preserve">Po napísaní </t>
    </r>
    <r>
      <rPr>
        <b/>
        <i/>
        <sz val="16"/>
        <color indexed="10"/>
        <rFont val="Calibri"/>
        <family val="2"/>
      </rPr>
      <t>zostáv</t>
    </r>
  </si>
  <si>
    <r>
      <t xml:space="preserve">Dráha </t>
    </r>
    <r>
      <rPr>
        <b/>
        <i/>
        <sz val="12"/>
        <color indexed="10"/>
        <rFont val="Calibri"/>
        <family val="2"/>
      </rPr>
      <t xml:space="preserve"> </t>
    </r>
    <r>
      <rPr>
        <b/>
        <i/>
        <sz val="14"/>
        <color indexed="12"/>
        <rFont val="Calibri"/>
        <family val="2"/>
      </rPr>
      <t>1</t>
    </r>
  </si>
  <si>
    <r>
      <t xml:space="preserve">Dráha  </t>
    </r>
    <r>
      <rPr>
        <b/>
        <i/>
        <sz val="14"/>
        <color indexed="12"/>
        <rFont val="Calibri"/>
        <family val="2"/>
      </rPr>
      <t>2</t>
    </r>
  </si>
  <si>
    <r>
      <t xml:space="preserve">Dráha  </t>
    </r>
    <r>
      <rPr>
        <b/>
        <i/>
        <sz val="14"/>
        <color indexed="12"/>
        <rFont val="Calibri"/>
        <family val="2"/>
      </rPr>
      <t>3</t>
    </r>
  </si>
  <si>
    <t xml:space="preserve">Vytlačiť ako informáciu </t>
  </si>
  <si>
    <t>pre všetky družstvá.</t>
  </si>
  <si>
    <t xml:space="preserve">Nasadenie na </t>
  </si>
  <si>
    <r>
      <t>Rozpis pre program</t>
    </r>
    <r>
      <rPr>
        <b/>
        <sz val="22"/>
        <color indexed="10"/>
        <rFont val="Arial"/>
        <family val="2"/>
      </rPr>
      <t xml:space="preserve">    J&amp;R Digital</t>
    </r>
  </si>
  <si>
    <r>
      <t xml:space="preserve">Dráha  </t>
    </r>
    <r>
      <rPr>
        <b/>
        <i/>
        <sz val="14"/>
        <color indexed="12"/>
        <rFont val="Calibri"/>
        <family val="2"/>
      </rPr>
      <t>4</t>
    </r>
  </si>
  <si>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4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</si>
  <si>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3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</si>
  <si>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6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</si>
  <si>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5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</si>
  <si>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6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</si>
  <si>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5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</si>
  <si>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2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</si>
  <si>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1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</si>
  <si>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2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</si>
  <si>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1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</si>
  <si>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4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</si>
  <si>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3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</si>
  <si>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3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</si>
  <si>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4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</si>
  <si>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5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</si>
  <si>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6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</si>
  <si>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5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</si>
  <si>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6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</si>
  <si>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1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</si>
  <si>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2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</si>
  <si>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1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</si>
  <si>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2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</si>
  <si>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3</t>
    </r>
    <r>
      <rPr>
        <sz val="11"/>
        <rFont val="Arial"/>
        <family val="2"/>
      </rPr>
      <t xml:space="preserve"> druž.</t>
    </r>
  </si>
  <si>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hráč z </t>
    </r>
    <r>
      <rPr>
        <b/>
        <i/>
        <sz val="11"/>
        <color indexed="10"/>
        <rFont val="Arial"/>
        <family val="2"/>
      </rPr>
      <t>4</t>
    </r>
    <r>
      <rPr>
        <sz val="11"/>
        <rFont val="Arial"/>
        <family val="2"/>
      </rPr>
      <t xml:space="preserve"> druž.</t>
    </r>
  </si>
  <si>
    <r>
      <t xml:space="preserve">Nasadenie z rozpisu pre </t>
    </r>
    <r>
      <rPr>
        <b/>
        <i/>
        <sz val="16"/>
        <color indexed="10"/>
        <rFont val="Calibri"/>
        <family val="2"/>
      </rPr>
      <t>4</t>
    </r>
    <r>
      <rPr>
        <b/>
        <i/>
        <sz val="16"/>
        <rFont val="Calibri"/>
        <family val="2"/>
      </rPr>
      <t xml:space="preserve"> - dráhu podľa </t>
    </r>
    <r>
      <rPr>
        <b/>
        <i/>
        <sz val="16"/>
        <color indexed="10"/>
        <rFont val="Calibri"/>
        <family val="2"/>
      </rPr>
      <t>aktuálneho</t>
    </r>
    <r>
      <rPr>
        <b/>
        <i/>
        <sz val="16"/>
        <rFont val="Calibri"/>
        <family val="2"/>
      </rPr>
      <t xml:space="preserve"> poradia.</t>
    </r>
  </si>
  <si>
    <r>
      <rPr>
        <b/>
        <i/>
        <sz val="16"/>
        <color indexed="48"/>
        <rFont val="Calibri"/>
        <family val="2"/>
      </rPr>
      <t>Hráči</t>
    </r>
    <r>
      <rPr>
        <b/>
        <i/>
        <sz val="16"/>
        <color indexed="10"/>
        <rFont val="Calibri"/>
        <family val="2"/>
      </rPr>
      <t xml:space="preserve">   1 - 12</t>
    </r>
  </si>
  <si>
    <r>
      <rPr>
        <b/>
        <i/>
        <sz val="16"/>
        <color indexed="48"/>
        <rFont val="Calibri"/>
        <family val="2"/>
      </rPr>
      <t>Hráči</t>
    </r>
    <r>
      <rPr>
        <b/>
        <i/>
        <sz val="16"/>
        <color indexed="10"/>
        <rFont val="Calibri"/>
        <family val="2"/>
      </rPr>
      <t xml:space="preserve">   13 - 24</t>
    </r>
  </si>
  <si>
    <t>Nastupovanie hráčov na dráhy</t>
  </si>
  <si>
    <r>
      <t xml:space="preserve">Dráha   </t>
    </r>
    <r>
      <rPr>
        <b/>
        <sz val="14"/>
        <color indexed="12"/>
        <rFont val="Arial"/>
        <family val="2"/>
      </rPr>
      <t>1</t>
    </r>
  </si>
  <si>
    <r>
      <t>Dráha</t>
    </r>
    <r>
      <rPr>
        <b/>
        <sz val="11"/>
        <rFont val="Arial"/>
        <family val="2"/>
      </rPr>
      <t xml:space="preserve">   </t>
    </r>
    <r>
      <rPr>
        <b/>
        <sz val="14"/>
        <color indexed="12"/>
        <rFont val="Arial"/>
        <family val="2"/>
      </rPr>
      <t>2</t>
    </r>
  </si>
  <si>
    <r>
      <t xml:space="preserve">Dráha   </t>
    </r>
    <r>
      <rPr>
        <b/>
        <sz val="14"/>
        <color indexed="12"/>
        <rFont val="Arial"/>
        <family val="2"/>
      </rPr>
      <t>3</t>
    </r>
  </si>
  <si>
    <r>
      <t>Dráha</t>
    </r>
    <r>
      <rPr>
        <b/>
        <sz val="11"/>
        <rFont val="Arial"/>
        <family val="2"/>
      </rPr>
      <t xml:space="preserve">   </t>
    </r>
    <r>
      <rPr>
        <b/>
        <sz val="14"/>
        <color indexed="12"/>
        <rFont val="Arial"/>
        <family val="2"/>
      </rPr>
      <t>4</t>
    </r>
  </si>
  <si>
    <t>2_Z</t>
  </si>
  <si>
    <t>2_V</t>
  </si>
  <si>
    <t>1_Z</t>
  </si>
  <si>
    <t>1_V</t>
  </si>
  <si>
    <t>Turnajové kolo</t>
  </si>
  <si>
    <t>T - 1</t>
  </si>
  <si>
    <t>T - 3</t>
  </si>
  <si>
    <t>T - 4</t>
  </si>
  <si>
    <t>T 1</t>
  </si>
  <si>
    <t>T 2</t>
  </si>
  <si>
    <t>T 3</t>
  </si>
  <si>
    <t>T 4</t>
  </si>
  <si>
    <r>
      <t xml:space="preserve">Strana  :  </t>
    </r>
    <r>
      <rPr>
        <b/>
        <i/>
        <u val="single"/>
        <sz val="16"/>
        <color indexed="10"/>
        <rFont val="Calibri"/>
        <family val="2"/>
      </rPr>
      <t>2</t>
    </r>
  </si>
  <si>
    <t>Čas začiatku stretnutia :</t>
  </si>
  <si>
    <t>Čas ukončenia stretnutia :</t>
  </si>
  <si>
    <t>Podpisy ved. družstiev a rozhodcov</t>
  </si>
  <si>
    <t xml:space="preserve">   Napomínania hráčov za nešportové správanie alebo vylúčenie zo štartu :</t>
  </si>
  <si>
    <t xml:space="preserve">   Rôzne :</t>
  </si>
  <si>
    <t xml:space="preserve">   Pripomienky k technickému stavu kolkárne :</t>
  </si>
  <si>
    <t xml:space="preserve">   Striedanie hráčov (zranenia) :</t>
  </si>
  <si>
    <t>dorast</t>
  </si>
  <si>
    <r>
      <t xml:space="preserve">dať </t>
    </r>
    <r>
      <rPr>
        <b/>
        <i/>
        <sz val="16"/>
        <color indexed="48"/>
        <rFont val="Calibri"/>
        <family val="2"/>
      </rPr>
      <t>vytlačiť</t>
    </r>
  </si>
  <si>
    <r>
      <t xml:space="preserve">Po </t>
    </r>
    <r>
      <rPr>
        <b/>
        <i/>
        <sz val="15"/>
        <color indexed="48"/>
        <rFont val="Calibri"/>
        <family val="2"/>
      </rPr>
      <t xml:space="preserve">napísaní </t>
    </r>
    <r>
      <rPr>
        <b/>
        <i/>
        <sz val="15"/>
        <color indexed="10"/>
        <rFont val="Calibri"/>
        <family val="2"/>
      </rPr>
      <t xml:space="preserve">zostáv </t>
    </r>
    <r>
      <rPr>
        <b/>
        <i/>
        <sz val="15"/>
        <color indexed="48"/>
        <rFont val="Calibri"/>
        <family val="2"/>
      </rPr>
      <t>družstiev</t>
    </r>
  </si>
  <si>
    <t>Čís. preukazu.</t>
  </si>
  <si>
    <t>Klub</t>
  </si>
  <si>
    <r>
      <t xml:space="preserve">jednotlivé </t>
    </r>
    <r>
      <rPr>
        <b/>
        <i/>
        <sz val="16"/>
        <color indexed="48"/>
        <rFont val="Calibri"/>
        <family val="2"/>
      </rPr>
      <t>výkony</t>
    </r>
  </si>
  <si>
    <r>
      <t>Poradie</t>
    </r>
  </si>
  <si>
    <r>
      <rPr>
        <b/>
        <i/>
        <sz val="20"/>
        <color indexed="8"/>
        <rFont val="Arial"/>
        <family val="2"/>
      </rPr>
      <t>Finálová tabuľka</t>
    </r>
    <r>
      <rPr>
        <b/>
        <i/>
        <sz val="20"/>
        <color indexed="30"/>
        <rFont val="Arial"/>
        <family val="2"/>
      </rPr>
      <t xml:space="preserve"> </t>
    </r>
    <r>
      <rPr>
        <b/>
        <i/>
        <sz val="20"/>
        <color indexed="60"/>
        <rFont val="Arial"/>
        <family val="2"/>
      </rPr>
      <t>MS</t>
    </r>
    <r>
      <rPr>
        <b/>
        <i/>
        <sz val="20"/>
        <color indexed="30"/>
        <rFont val="Arial"/>
        <family val="2"/>
      </rPr>
      <t xml:space="preserve"> </t>
    </r>
    <r>
      <rPr>
        <b/>
        <i/>
        <sz val="20"/>
        <color indexed="8"/>
        <rFont val="Arial"/>
        <family val="2"/>
      </rPr>
      <t xml:space="preserve">družstiev </t>
    </r>
    <r>
      <rPr>
        <b/>
        <i/>
        <sz val="20"/>
        <color indexed="40"/>
        <rFont val="Arial"/>
        <family val="2"/>
      </rPr>
      <t>dorastu</t>
    </r>
    <r>
      <rPr>
        <b/>
        <i/>
        <sz val="20"/>
        <color indexed="30"/>
        <rFont val="Arial"/>
        <family val="2"/>
      </rPr>
      <t xml:space="preserve"> </t>
    </r>
    <r>
      <rPr>
        <b/>
        <i/>
        <sz val="20"/>
        <color indexed="8"/>
        <rFont val="Arial"/>
        <family val="2"/>
      </rPr>
      <t>po</t>
    </r>
  </si>
  <si>
    <t>napísať tu</t>
  </si>
  <si>
    <r>
      <rPr>
        <b/>
        <i/>
        <sz val="24"/>
        <color indexed="48"/>
        <rFont val="Arial"/>
        <family val="2"/>
      </rPr>
      <t>za</t>
    </r>
    <r>
      <rPr>
        <b/>
        <i/>
        <sz val="24"/>
        <color indexed="10"/>
        <rFont val="Arial"/>
        <family val="2"/>
      </rPr>
      <t xml:space="preserve">  4.</t>
    </r>
  </si>
  <si>
    <r>
      <rPr>
        <b/>
        <i/>
        <sz val="26"/>
        <color indexed="48"/>
        <rFont val="Arial"/>
        <family val="2"/>
      </rPr>
      <t>za</t>
    </r>
    <r>
      <rPr>
        <b/>
        <i/>
        <sz val="26"/>
        <color indexed="10"/>
        <rFont val="Arial"/>
        <family val="2"/>
      </rPr>
      <t xml:space="preserve">  5.</t>
    </r>
  </si>
  <si>
    <r>
      <t xml:space="preserve">Ručne </t>
    </r>
    <r>
      <rPr>
        <b/>
        <i/>
        <sz val="16"/>
        <color indexed="10"/>
        <rFont val="Calibri"/>
        <family val="2"/>
      </rPr>
      <t>dopísať</t>
    </r>
    <r>
      <rPr>
        <b/>
        <i/>
        <sz val="16"/>
        <color indexed="12"/>
        <rFont val="Calibri"/>
        <family val="2"/>
      </rPr>
      <t xml:space="preserve"> do tabuľky.</t>
    </r>
  </si>
  <si>
    <r>
      <rPr>
        <b/>
        <i/>
        <sz val="17"/>
        <color indexed="8"/>
        <rFont val="Calibri"/>
        <family val="2"/>
      </rPr>
      <t xml:space="preserve">Poradie </t>
    </r>
    <r>
      <rPr>
        <b/>
        <i/>
        <sz val="17"/>
        <color indexed="12"/>
        <rFont val="Calibri"/>
        <family val="2"/>
      </rPr>
      <t>jednotlivcov</t>
    </r>
    <r>
      <rPr>
        <b/>
        <i/>
        <sz val="17"/>
        <color indexed="8"/>
        <rFont val="Calibri"/>
        <family val="2"/>
      </rPr>
      <t xml:space="preserve"> v</t>
    </r>
  </si>
  <si>
    <r>
      <rPr>
        <b/>
        <i/>
        <sz val="20"/>
        <color indexed="48"/>
        <rFont val="Arial"/>
        <family val="2"/>
      </rPr>
      <t>za</t>
    </r>
    <r>
      <rPr>
        <b/>
        <i/>
        <sz val="20"/>
        <color indexed="10"/>
        <rFont val="Arial"/>
        <family val="2"/>
      </rPr>
      <t xml:space="preserve">  6.  </t>
    </r>
  </si>
  <si>
    <r>
      <t xml:space="preserve">pre rozhodcu </t>
    </r>
    <r>
      <rPr>
        <b/>
        <i/>
        <sz val="16"/>
        <color indexed="10"/>
        <rFont val="Calibri"/>
        <family val="2"/>
      </rPr>
      <t>na zapisovanie</t>
    </r>
  </si>
  <si>
    <r>
      <rPr>
        <b/>
        <i/>
        <sz val="16"/>
        <color indexed="48"/>
        <rFont val="Calibri"/>
        <family val="2"/>
      </rPr>
      <t>Až</t>
    </r>
    <r>
      <rPr>
        <b/>
        <i/>
        <sz val="16"/>
        <color indexed="10"/>
        <rFont val="Calibri"/>
        <family val="2"/>
      </rPr>
      <t xml:space="preserve"> potom </t>
    </r>
    <r>
      <rPr>
        <b/>
        <i/>
        <sz val="16"/>
        <color indexed="48"/>
        <rFont val="Calibri"/>
        <family val="2"/>
      </rPr>
      <t>zapisovať</t>
    </r>
  </si>
  <si>
    <r>
      <rPr>
        <b/>
        <i/>
        <sz val="20"/>
        <color indexed="10"/>
        <rFont val="Calibri"/>
        <family val="2"/>
      </rPr>
      <t>do</t>
    </r>
    <r>
      <rPr>
        <b/>
        <i/>
        <sz val="20"/>
        <color indexed="8"/>
        <rFont val="Calibri"/>
        <family val="2"/>
      </rPr>
      <t xml:space="preserve"> </t>
    </r>
    <r>
      <rPr>
        <b/>
        <i/>
        <sz val="20"/>
        <color indexed="48"/>
        <rFont val="Calibri"/>
        <family val="2"/>
      </rPr>
      <t>týchto</t>
    </r>
    <r>
      <rPr>
        <b/>
        <i/>
        <sz val="20"/>
        <color indexed="8"/>
        <rFont val="Calibri"/>
        <family val="2"/>
      </rPr>
      <t xml:space="preserve"> </t>
    </r>
    <r>
      <rPr>
        <b/>
        <i/>
        <sz val="20"/>
        <color indexed="10"/>
        <rFont val="Calibri"/>
        <family val="2"/>
      </rPr>
      <t>tabuliek</t>
    </r>
  </si>
  <si>
    <t xml:space="preserve">Výkon, Body  a Poradie </t>
  </si>
  <si>
    <r>
      <rPr>
        <b/>
        <i/>
        <sz val="20"/>
        <color indexed="48"/>
        <rFont val="Calibri"/>
        <family val="2"/>
      </rPr>
      <t xml:space="preserve">po </t>
    </r>
    <r>
      <rPr>
        <b/>
        <i/>
        <sz val="20"/>
        <color indexed="10"/>
        <rFont val="Calibri"/>
        <family val="2"/>
      </rPr>
      <t xml:space="preserve">dopísaní </t>
    </r>
    <r>
      <rPr>
        <b/>
        <i/>
        <sz val="20"/>
        <color indexed="48"/>
        <rFont val="Calibri"/>
        <family val="2"/>
      </rPr>
      <t>výkonu</t>
    </r>
  </si>
  <si>
    <r>
      <rPr>
        <b/>
        <i/>
        <sz val="18"/>
        <color indexed="10"/>
        <rFont val="Calibri"/>
        <family val="2"/>
      </rPr>
      <t>posledného</t>
    </r>
    <r>
      <rPr>
        <b/>
        <i/>
        <sz val="18"/>
        <color indexed="48"/>
        <rFont val="Calibri"/>
        <family val="2"/>
      </rPr>
      <t xml:space="preserve"> štartujúceho</t>
    </r>
  </si>
  <si>
    <r>
      <rPr>
        <b/>
        <i/>
        <sz val="20"/>
        <color indexed="10"/>
        <rFont val="Calibri"/>
        <family val="2"/>
      </rPr>
      <t>sa</t>
    </r>
    <r>
      <rPr>
        <b/>
        <i/>
        <sz val="20"/>
        <color indexed="12"/>
        <rFont val="Calibri"/>
        <family val="2"/>
      </rPr>
      <t xml:space="preserve"> </t>
    </r>
    <r>
      <rPr>
        <b/>
        <i/>
        <sz val="20"/>
        <color indexed="48"/>
        <rFont val="Calibri"/>
        <family val="2"/>
      </rPr>
      <t>pridelí</t>
    </r>
    <r>
      <rPr>
        <b/>
        <i/>
        <sz val="20"/>
        <color indexed="10"/>
        <rFont val="Calibri"/>
        <family val="2"/>
      </rPr>
      <t xml:space="preserve"> </t>
    </r>
    <r>
      <rPr>
        <b/>
        <i/>
        <sz val="20"/>
        <color indexed="10"/>
        <rFont val="Calibri"/>
        <family val="2"/>
      </rPr>
      <t>automaticky</t>
    </r>
  </si>
  <si>
    <r>
      <t xml:space="preserve">Tu </t>
    </r>
    <r>
      <rPr>
        <b/>
        <i/>
        <sz val="28"/>
        <color indexed="10"/>
        <rFont val="Calibri"/>
        <family val="2"/>
      </rPr>
      <t>nepísať</t>
    </r>
    <r>
      <rPr>
        <b/>
        <i/>
        <sz val="28"/>
        <color indexed="12"/>
        <rFont val="Calibri"/>
        <family val="2"/>
      </rPr>
      <t xml:space="preserve"> nič</t>
    </r>
  </si>
  <si>
    <t>Kliknúť na</t>
  </si>
  <si>
    <r>
      <t xml:space="preserve"> modrú </t>
    </r>
    <r>
      <rPr>
        <b/>
        <i/>
        <sz val="20"/>
        <color indexed="10"/>
        <rFont val="Calibri"/>
        <family val="2"/>
      </rPr>
      <t>elipsu</t>
    </r>
  </si>
  <si>
    <r>
      <t xml:space="preserve">tieto </t>
    </r>
    <r>
      <rPr>
        <b/>
        <i/>
        <sz val="16"/>
        <color indexed="48"/>
        <rFont val="Calibri"/>
        <family val="2"/>
      </rPr>
      <t xml:space="preserve">zápisy </t>
    </r>
    <r>
      <rPr>
        <b/>
        <i/>
        <sz val="16"/>
        <color indexed="10"/>
        <rFont val="Calibri"/>
        <family val="2"/>
      </rPr>
      <t>bez výkonov,</t>
    </r>
  </si>
  <si>
    <r>
      <t>turnaja</t>
    </r>
    <r>
      <rPr>
        <b/>
        <i/>
        <sz val="22"/>
        <color indexed="18"/>
        <rFont val="Calibri"/>
        <family val="2"/>
      </rPr>
      <t xml:space="preserve"> </t>
    </r>
    <r>
      <rPr>
        <b/>
        <i/>
        <u val="single"/>
        <sz val="22"/>
        <color indexed="18"/>
        <rFont val="Calibri"/>
        <family val="2"/>
      </rPr>
      <t>o</t>
    </r>
    <r>
      <rPr>
        <b/>
        <i/>
        <u val="single"/>
        <sz val="22"/>
        <color indexed="48"/>
        <rFont val="Calibri"/>
        <family val="2"/>
      </rPr>
      <t xml:space="preserve"> dor.</t>
    </r>
    <r>
      <rPr>
        <b/>
        <i/>
        <sz val="22"/>
        <color indexed="18"/>
        <rFont val="Calibri"/>
        <family val="2"/>
      </rPr>
      <t xml:space="preserve"> </t>
    </r>
    <r>
      <rPr>
        <b/>
        <i/>
        <u val="single"/>
        <sz val="22"/>
        <color indexed="60"/>
        <rFont val="Calibri"/>
        <family val="2"/>
      </rPr>
      <t>Majstra</t>
    </r>
    <r>
      <rPr>
        <b/>
        <i/>
        <sz val="22"/>
        <color indexed="18"/>
        <rFont val="Calibri"/>
        <family val="2"/>
      </rPr>
      <t xml:space="preserve"> </t>
    </r>
    <r>
      <rPr>
        <b/>
        <i/>
        <u val="single"/>
        <sz val="22"/>
        <color indexed="48"/>
        <rFont val="Calibri"/>
        <family val="2"/>
      </rPr>
      <t>Slovenska</t>
    </r>
  </si>
  <si>
    <t>Podbrezová</t>
  </si>
  <si>
    <t>ŠK Železiarne Podbrezová</t>
  </si>
  <si>
    <r>
      <t>Družstvo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8"/>
        <rFont val="Arial"/>
        <family val="2"/>
      </rPr>
      <t xml:space="preserve"> 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1</t>
    </r>
    <r>
      <rPr>
        <b/>
        <sz val="14"/>
        <color indexed="56"/>
        <rFont val="Arial"/>
        <family val="2"/>
      </rPr>
      <t>.</t>
    </r>
  </si>
  <si>
    <r>
      <t>Družstvo</t>
    </r>
    <r>
      <rPr>
        <sz val="14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</t>
    </r>
    <r>
      <rPr>
        <sz val="14"/>
        <color indexed="45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4</t>
    </r>
    <r>
      <rPr>
        <b/>
        <sz val="14"/>
        <color indexed="56"/>
        <rFont val="Arial"/>
        <family val="2"/>
      </rPr>
      <t>.</t>
    </r>
  </si>
  <si>
    <r>
      <t xml:space="preserve">Družstvo </t>
    </r>
    <r>
      <rPr>
        <sz val="14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2</t>
    </r>
    <r>
      <rPr>
        <b/>
        <sz val="14"/>
        <color indexed="56"/>
        <rFont val="Arial"/>
        <family val="2"/>
      </rPr>
      <t>.</t>
    </r>
  </si>
  <si>
    <r>
      <t>Družstvo</t>
    </r>
    <r>
      <rPr>
        <sz val="14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č. </t>
    </r>
    <r>
      <rPr>
        <b/>
        <sz val="14"/>
        <color indexed="56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5</t>
    </r>
    <r>
      <rPr>
        <b/>
        <sz val="14"/>
        <color indexed="56"/>
        <rFont val="Arial"/>
        <family val="2"/>
      </rPr>
      <t>.</t>
    </r>
  </si>
  <si>
    <r>
      <t>Družstvo</t>
    </r>
    <r>
      <rPr>
        <sz val="14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3</t>
    </r>
    <r>
      <rPr>
        <b/>
        <sz val="14"/>
        <color indexed="56"/>
        <rFont val="Arial"/>
        <family val="2"/>
      </rPr>
      <t>.</t>
    </r>
  </si>
  <si>
    <r>
      <t>Družstvo</t>
    </r>
    <r>
      <rPr>
        <sz val="14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6</t>
    </r>
    <r>
      <rPr>
        <b/>
        <sz val="14"/>
        <color indexed="56"/>
        <rFont val="Arial"/>
        <family val="2"/>
      </rPr>
      <t>.</t>
    </r>
  </si>
  <si>
    <t>FTC KO Fiľakovo</t>
  </si>
  <si>
    <t>Číslo kola</t>
  </si>
  <si>
    <t>Dátum :</t>
  </si>
  <si>
    <r>
      <t xml:space="preserve">Výsledky </t>
    </r>
  </si>
  <si>
    <t>turnajového kola dorastu</t>
  </si>
  <si>
    <r>
      <t xml:space="preserve">         o </t>
    </r>
    <r>
      <rPr>
        <b/>
        <i/>
        <sz val="18"/>
        <color indexed="10"/>
        <rFont val="Arial"/>
        <family val="2"/>
      </rPr>
      <t>Majstra</t>
    </r>
    <r>
      <rPr>
        <b/>
        <i/>
        <sz val="18"/>
        <color indexed="40"/>
        <rFont val="Arial"/>
        <family val="2"/>
      </rPr>
      <t xml:space="preserve">  Slovenska</t>
    </r>
    <r>
      <rPr>
        <b/>
        <i/>
        <sz val="18"/>
        <rFont val="Arial"/>
        <family val="2"/>
      </rPr>
      <t xml:space="preserve">  družstiev </t>
    </r>
  </si>
  <si>
    <t xml:space="preserve">Napísať </t>
  </si>
  <si>
    <t>rozhodcov</t>
  </si>
  <si>
    <r>
      <rPr>
        <b/>
        <sz val="16"/>
        <color indexed="10"/>
        <rFont val="Calibri"/>
        <family val="2"/>
      </rPr>
      <t>Iba napísať</t>
    </r>
    <r>
      <rPr>
        <b/>
        <sz val="16"/>
        <rFont val="Calibri"/>
        <family val="2"/>
      </rPr>
      <t xml:space="preserve"> teplotu na </t>
    </r>
    <r>
      <rPr>
        <b/>
        <sz val="16"/>
        <color indexed="10"/>
        <rFont val="Calibri"/>
        <family val="2"/>
      </rPr>
      <t>kolkárni</t>
    </r>
  </si>
  <si>
    <r>
      <t xml:space="preserve">a </t>
    </r>
    <r>
      <rPr>
        <b/>
        <sz val="16"/>
        <color indexed="10"/>
        <rFont val="Calibri"/>
        <family val="2"/>
      </rPr>
      <t xml:space="preserve">počet </t>
    </r>
    <r>
      <rPr>
        <b/>
        <sz val="16"/>
        <rFont val="Calibri"/>
        <family val="2"/>
      </rPr>
      <t xml:space="preserve">divákov v </t>
    </r>
    <r>
      <rPr>
        <b/>
        <sz val="16"/>
        <color indexed="10"/>
        <rFont val="Calibri"/>
        <family val="2"/>
      </rPr>
      <t>bunke</t>
    </r>
    <r>
      <rPr>
        <b/>
        <sz val="16"/>
        <rFont val="Calibri"/>
        <family val="2"/>
      </rPr>
      <t xml:space="preserve"> </t>
    </r>
    <r>
      <rPr>
        <b/>
        <sz val="16"/>
        <color indexed="12"/>
        <rFont val="Calibri"/>
        <family val="2"/>
      </rPr>
      <t>I-49, I-51</t>
    </r>
  </si>
  <si>
    <r>
      <rPr>
        <b/>
        <i/>
        <sz val="16"/>
        <color indexed="8"/>
        <rFont val="Arial CE"/>
        <family val="0"/>
      </rPr>
      <t>Skrátený</t>
    </r>
    <r>
      <rPr>
        <b/>
        <i/>
        <sz val="16"/>
        <color indexed="12"/>
        <rFont val="Arial CE"/>
        <family val="0"/>
      </rPr>
      <t xml:space="preserve"> zápis</t>
    </r>
  </si>
  <si>
    <r>
      <rPr>
        <b/>
        <i/>
        <sz val="16"/>
        <color indexed="8"/>
        <rFont val="Arial"/>
        <family val="2"/>
      </rPr>
      <t>dor.</t>
    </r>
    <r>
      <rPr>
        <b/>
        <i/>
        <sz val="16"/>
        <color indexed="12"/>
        <rFont val="Arial"/>
        <family val="2"/>
      </rPr>
      <t xml:space="preserve"> turnaja</t>
    </r>
  </si>
  <si>
    <r>
      <t xml:space="preserve">                       Majstrovstiev </t>
    </r>
    <r>
      <rPr>
        <b/>
        <i/>
        <sz val="16"/>
        <color indexed="14"/>
        <rFont val="Arial CE"/>
        <family val="0"/>
      </rPr>
      <t>Slovenska</t>
    </r>
    <r>
      <rPr>
        <b/>
        <i/>
        <sz val="16"/>
        <color indexed="12"/>
        <rFont val="Arial CE"/>
        <family val="0"/>
      </rPr>
      <t xml:space="preserve"> </t>
    </r>
    <r>
      <rPr>
        <b/>
        <i/>
        <sz val="16"/>
        <color indexed="8"/>
        <rFont val="Arial CE"/>
        <family val="0"/>
      </rPr>
      <t>družstiev</t>
    </r>
  </si>
  <si>
    <r>
      <rPr>
        <b/>
        <i/>
        <sz val="17"/>
        <color indexed="8"/>
        <rFont val="Calibri"/>
        <family val="2"/>
      </rPr>
      <t>turnajovom kole o</t>
    </r>
    <r>
      <rPr>
        <b/>
        <i/>
        <sz val="17"/>
        <color indexed="30"/>
        <rFont val="Calibri"/>
        <family val="2"/>
      </rPr>
      <t xml:space="preserve"> </t>
    </r>
    <r>
      <rPr>
        <b/>
        <i/>
        <sz val="17"/>
        <color indexed="60"/>
        <rFont val="Calibri"/>
        <family val="2"/>
      </rPr>
      <t>majstra</t>
    </r>
    <r>
      <rPr>
        <b/>
        <i/>
        <sz val="17"/>
        <color indexed="30"/>
        <rFont val="Calibri"/>
        <family val="2"/>
      </rPr>
      <t xml:space="preserve"> </t>
    </r>
    <r>
      <rPr>
        <b/>
        <i/>
        <sz val="17"/>
        <color indexed="48"/>
        <rFont val="Calibri"/>
        <family val="2"/>
      </rPr>
      <t>SR</t>
    </r>
    <r>
      <rPr>
        <b/>
        <i/>
        <sz val="17"/>
        <color indexed="30"/>
        <rFont val="Calibri"/>
        <family val="2"/>
      </rPr>
      <t xml:space="preserve"> </t>
    </r>
    <r>
      <rPr>
        <b/>
        <i/>
        <sz val="17"/>
        <color indexed="8"/>
        <rFont val="Calibri"/>
        <family val="2"/>
      </rPr>
      <t>družstiev</t>
    </r>
  </si>
  <si>
    <t>Tieto čísla</t>
  </si>
  <si>
    <r>
      <t>Dráha č.</t>
    </r>
    <r>
      <rPr>
        <b/>
        <i/>
        <sz val="14"/>
        <rFont val="Arial"/>
        <family val="2"/>
      </rPr>
      <t xml:space="preserve"> </t>
    </r>
    <r>
      <rPr>
        <b/>
        <i/>
        <sz val="14"/>
        <color indexed="12"/>
        <rFont val="Arial"/>
        <family val="2"/>
      </rPr>
      <t>1</t>
    </r>
  </si>
  <si>
    <r>
      <t>Dráha č.</t>
    </r>
    <r>
      <rPr>
        <b/>
        <i/>
        <sz val="16"/>
        <rFont val="Arial"/>
        <family val="2"/>
      </rPr>
      <t xml:space="preserve"> </t>
    </r>
    <r>
      <rPr>
        <b/>
        <i/>
        <sz val="16"/>
        <color indexed="12"/>
        <rFont val="Arial"/>
        <family val="2"/>
      </rPr>
      <t>2</t>
    </r>
  </si>
  <si>
    <r>
      <t xml:space="preserve">Dráha č. </t>
    </r>
    <r>
      <rPr>
        <b/>
        <i/>
        <sz val="16"/>
        <color indexed="12"/>
        <rFont val="Arial"/>
        <family val="2"/>
      </rPr>
      <t>3</t>
    </r>
  </si>
  <si>
    <r>
      <t xml:space="preserve">Dráha č. </t>
    </r>
    <r>
      <rPr>
        <b/>
        <i/>
        <sz val="16"/>
        <color indexed="12"/>
        <rFont val="Arial"/>
        <family val="2"/>
      </rPr>
      <t>4</t>
    </r>
  </si>
  <si>
    <r>
      <t xml:space="preserve">Dráha č. </t>
    </r>
    <r>
      <rPr>
        <b/>
        <i/>
        <sz val="16"/>
        <color indexed="12"/>
        <rFont val="Arial"/>
        <family val="2"/>
      </rPr>
      <t>5</t>
    </r>
  </si>
  <si>
    <r>
      <t xml:space="preserve">Dráha č. </t>
    </r>
    <r>
      <rPr>
        <b/>
        <i/>
        <sz val="16"/>
        <color indexed="12"/>
        <rFont val="Arial"/>
        <family val="2"/>
      </rPr>
      <t>6</t>
    </r>
  </si>
  <si>
    <r>
      <rPr>
        <b/>
        <i/>
        <sz val="14"/>
        <color indexed="17"/>
        <rFont val="Arial"/>
        <family val="2"/>
      </rPr>
      <t>1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1</t>
    </r>
  </si>
  <si>
    <r>
      <rPr>
        <b/>
        <i/>
        <sz val="14"/>
        <color indexed="17"/>
        <rFont val="Arial"/>
        <family val="2"/>
      </rPr>
      <t>1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2</t>
    </r>
  </si>
  <si>
    <r>
      <rPr>
        <b/>
        <i/>
        <sz val="14"/>
        <color indexed="17"/>
        <rFont val="Arial"/>
        <family val="2"/>
      </rPr>
      <t>1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3</t>
    </r>
  </si>
  <si>
    <r>
      <rPr>
        <b/>
        <i/>
        <sz val="14"/>
        <color indexed="17"/>
        <rFont val="Arial"/>
        <family val="2"/>
      </rPr>
      <t>1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4</t>
    </r>
  </si>
  <si>
    <r>
      <rPr>
        <b/>
        <i/>
        <sz val="14"/>
        <color indexed="17"/>
        <rFont val="Arial"/>
        <family val="2"/>
      </rPr>
      <t>1</t>
    </r>
    <r>
      <rPr>
        <sz val="11"/>
        <rFont val="Arial"/>
        <family val="2"/>
      </rPr>
      <t xml:space="preserve"> hráč-ka</t>
    </r>
    <r>
      <rPr>
        <b/>
        <sz val="11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5</t>
    </r>
  </si>
  <si>
    <r>
      <rPr>
        <b/>
        <i/>
        <sz val="14"/>
        <color indexed="17"/>
        <rFont val="Arial"/>
        <family val="2"/>
      </rPr>
      <t>1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6</t>
    </r>
  </si>
  <si>
    <r>
      <rPr>
        <b/>
        <i/>
        <sz val="14"/>
        <color indexed="17"/>
        <rFont val="Arial"/>
        <family val="2"/>
      </rPr>
      <t>2</t>
    </r>
    <r>
      <rPr>
        <sz val="11"/>
        <rFont val="Arial"/>
        <family val="2"/>
      </rPr>
      <t xml:space="preserve"> hráč-ka</t>
    </r>
    <r>
      <rPr>
        <b/>
        <sz val="11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6</t>
    </r>
  </si>
  <si>
    <r>
      <rPr>
        <b/>
        <i/>
        <sz val="14"/>
        <color indexed="17"/>
        <rFont val="Arial"/>
        <family val="2"/>
      </rPr>
      <t>2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</t>
    </r>
  </si>
  <si>
    <r>
      <rPr>
        <b/>
        <i/>
        <sz val="14"/>
        <color indexed="17"/>
        <rFont val="Arial"/>
        <family val="2"/>
      </rPr>
      <t>2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2</t>
    </r>
  </si>
  <si>
    <r>
      <rPr>
        <b/>
        <i/>
        <sz val="14"/>
        <color indexed="17"/>
        <rFont val="Arial"/>
        <family val="2"/>
      </rPr>
      <t>2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3</t>
    </r>
  </si>
  <si>
    <r>
      <rPr>
        <b/>
        <i/>
        <sz val="14"/>
        <color indexed="17"/>
        <rFont val="Arial"/>
        <family val="2"/>
      </rPr>
      <t>2</t>
    </r>
    <r>
      <rPr>
        <sz val="14"/>
        <color indexed="17"/>
        <rFont val="Arial"/>
        <family val="2"/>
      </rPr>
      <t xml:space="preserve"> </t>
    </r>
    <r>
      <rPr>
        <sz val="11"/>
        <rFont val="Arial"/>
        <family val="2"/>
      </rPr>
      <t>hráč-ka</t>
    </r>
    <r>
      <rPr>
        <b/>
        <sz val="11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4</t>
    </r>
  </si>
  <si>
    <r>
      <rPr>
        <b/>
        <i/>
        <sz val="14"/>
        <color indexed="17"/>
        <rFont val="Arial"/>
        <family val="2"/>
      </rPr>
      <t>2</t>
    </r>
    <r>
      <rPr>
        <sz val="11"/>
        <rFont val="Arial"/>
        <family val="2"/>
      </rPr>
      <t xml:space="preserve"> hráč-ka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5</t>
    </r>
  </si>
  <si>
    <r>
      <rPr>
        <b/>
        <i/>
        <sz val="14"/>
        <color indexed="17"/>
        <rFont val="Arial"/>
        <family val="2"/>
      </rPr>
      <t>3</t>
    </r>
    <r>
      <rPr>
        <sz val="11"/>
        <rFont val="Arial"/>
        <family val="2"/>
      </rPr>
      <t xml:space="preserve"> hráč-ka</t>
    </r>
    <r>
      <rPr>
        <b/>
        <sz val="11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5</t>
    </r>
  </si>
  <si>
    <r>
      <rPr>
        <b/>
        <i/>
        <sz val="14"/>
        <color indexed="17"/>
        <rFont val="Arial"/>
        <family val="2"/>
      </rPr>
      <t>3</t>
    </r>
    <r>
      <rPr>
        <sz val="11"/>
        <rFont val="Arial"/>
        <family val="2"/>
      </rPr>
      <t xml:space="preserve"> hráč-ka</t>
    </r>
    <r>
      <rPr>
        <b/>
        <sz val="11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6</t>
    </r>
  </si>
  <si>
    <r>
      <rPr>
        <b/>
        <i/>
        <sz val="14"/>
        <color indexed="17"/>
        <rFont val="Arial"/>
        <family val="2"/>
      </rPr>
      <t>3</t>
    </r>
    <r>
      <rPr>
        <sz val="11"/>
        <rFont val="Arial"/>
        <family val="2"/>
      </rPr>
      <t xml:space="preserve"> hráč-ka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</t>
    </r>
  </si>
  <si>
    <r>
      <rPr>
        <b/>
        <i/>
        <sz val="14"/>
        <color indexed="17"/>
        <rFont val="Arial"/>
        <family val="2"/>
      </rPr>
      <t>3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2</t>
    </r>
  </si>
  <si>
    <r>
      <rPr>
        <b/>
        <i/>
        <sz val="14"/>
        <color indexed="17"/>
        <rFont val="Arial"/>
        <family val="2"/>
      </rPr>
      <t>3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3</t>
    </r>
  </si>
  <si>
    <r>
      <rPr>
        <b/>
        <i/>
        <sz val="14"/>
        <color indexed="17"/>
        <rFont val="Arial"/>
        <family val="2"/>
      </rPr>
      <t>3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4</t>
    </r>
  </si>
  <si>
    <r>
      <rPr>
        <b/>
        <i/>
        <sz val="14"/>
        <color indexed="17"/>
        <rFont val="Arial"/>
        <family val="2"/>
      </rPr>
      <t>4</t>
    </r>
    <r>
      <rPr>
        <sz val="11"/>
        <rFont val="Arial"/>
        <family val="2"/>
      </rPr>
      <t xml:space="preserve"> hráč-ka</t>
    </r>
    <r>
      <rPr>
        <b/>
        <sz val="11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4</t>
    </r>
  </si>
  <si>
    <r>
      <rPr>
        <b/>
        <i/>
        <sz val="14"/>
        <color indexed="17"/>
        <rFont val="Arial"/>
        <family val="2"/>
      </rPr>
      <t>4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5</t>
    </r>
  </si>
  <si>
    <r>
      <rPr>
        <b/>
        <i/>
        <sz val="14"/>
        <color indexed="17"/>
        <rFont val="Arial"/>
        <family val="2"/>
      </rPr>
      <t>4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6</t>
    </r>
  </si>
  <si>
    <r>
      <rPr>
        <b/>
        <i/>
        <sz val="14"/>
        <color indexed="17"/>
        <rFont val="Arial"/>
        <family val="2"/>
      </rPr>
      <t>4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1</t>
    </r>
  </si>
  <si>
    <r>
      <rPr>
        <b/>
        <i/>
        <sz val="14"/>
        <color indexed="17"/>
        <rFont val="Arial"/>
        <family val="2"/>
      </rPr>
      <t>4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2</t>
    </r>
  </si>
  <si>
    <r>
      <rPr>
        <b/>
        <i/>
        <sz val="14"/>
        <color indexed="17"/>
        <rFont val="Arial"/>
        <family val="2"/>
      </rPr>
      <t>4</t>
    </r>
    <r>
      <rPr>
        <sz val="11"/>
        <rFont val="Arial"/>
        <family val="2"/>
      </rPr>
      <t xml:space="preserve"> hráč-ka </t>
    </r>
    <r>
      <rPr>
        <b/>
        <sz val="12"/>
        <color indexed="10"/>
        <rFont val="Arial"/>
        <family val="2"/>
      </rPr>
      <t>3</t>
    </r>
  </si>
  <si>
    <t>Nástup hráčov na dráhy</t>
  </si>
  <si>
    <t>turnaja</t>
  </si>
  <si>
    <t>dorastu.</t>
  </si>
  <si>
    <t xml:space="preserve"> Vytlačiť   Tlačivo   na zostavy</t>
  </si>
  <si>
    <t xml:space="preserve"> Napísať   zostavy</t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</si>
  <si>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1 - 6</t>
    </r>
    <r>
      <rPr>
        <b/>
        <i/>
        <u val="single"/>
        <sz val="16"/>
        <color indexed="8"/>
        <rFont val="Calibri"/>
        <family val="2"/>
      </rPr>
      <t>.</t>
    </r>
  </si>
  <si>
    <r>
      <t xml:space="preserve">za  </t>
    </r>
    <r>
      <rPr>
        <b/>
        <i/>
        <sz val="22"/>
        <color indexed="10"/>
        <rFont val="Arial"/>
        <family val="2"/>
      </rPr>
      <t>3.</t>
    </r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</si>
  <si>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7 - 12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</si>
  <si>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Tretia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13 - 18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</si>
  <si>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Štvrtá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19 - 24</t>
    </r>
    <r>
      <rPr>
        <b/>
        <i/>
        <u val="single"/>
        <sz val="16"/>
        <color indexed="8"/>
        <rFont val="Calibri"/>
        <family val="2"/>
      </rPr>
      <t>.</t>
    </r>
  </si>
  <si>
    <t>Nadstav. dorast. družst. 2018 - 19.</t>
  </si>
  <si>
    <t>15:30</t>
  </si>
  <si>
    <t>KO Žarnovica</t>
  </si>
  <si>
    <t>Žarnovica</t>
  </si>
  <si>
    <t>Fiľakovo</t>
  </si>
  <si>
    <r>
      <t xml:space="preserve">Nasadenie v </t>
    </r>
    <r>
      <rPr>
        <b/>
        <i/>
        <sz val="10"/>
        <color indexed="10"/>
        <rFont val="Arial"/>
        <family val="2"/>
      </rPr>
      <t>I.</t>
    </r>
    <r>
      <rPr>
        <b/>
        <i/>
        <sz val="10"/>
        <color indexed="12"/>
        <rFont val="Arial"/>
        <family val="2"/>
      </rPr>
      <t xml:space="preserve"> turnaji v Podbrezovej</t>
    </r>
  </si>
  <si>
    <t>20</t>
  </si>
  <si>
    <t>50</t>
  </si>
  <si>
    <t>Stará Turá</t>
  </si>
  <si>
    <t>Hlohovec</t>
  </si>
  <si>
    <t>KKZ Hlohovec</t>
  </si>
  <si>
    <t>MKK Stará Turá</t>
  </si>
  <si>
    <t>TJ Tatran Spišská Nová Ves</t>
  </si>
  <si>
    <t>Kažimír Martin</t>
  </si>
  <si>
    <t>Mitošinka Marian</t>
  </si>
  <si>
    <t>2023 - 24.</t>
  </si>
  <si>
    <t>10:00</t>
  </si>
  <si>
    <t xml:space="preserve"> turnaji  2023 - 24.</t>
  </si>
  <si>
    <t>Poliaková Naďa</t>
  </si>
  <si>
    <t>Mócová Daniela</t>
  </si>
  <si>
    <t>Balco Andrej</t>
  </si>
  <si>
    <t>Bánik Matúš</t>
  </si>
  <si>
    <t>Sabová Šarlota</t>
  </si>
  <si>
    <t>Varga Simon</t>
  </si>
  <si>
    <t>Šmondrk Matúš</t>
  </si>
  <si>
    <t>Šmondrková Hanka</t>
  </si>
  <si>
    <t>Frimová Sofia</t>
  </si>
  <si>
    <t>Bies Lukáš</t>
  </si>
  <si>
    <t>Siváková Aneta</t>
  </si>
  <si>
    <t>Bičian Martin</t>
  </si>
  <si>
    <t>Knapp Damian</t>
  </si>
  <si>
    <t>Kluka Róbert</t>
  </si>
  <si>
    <t>Kovács Patrik</t>
  </si>
  <si>
    <t>Bódiová Linda</t>
  </si>
  <si>
    <t>Ogurčak Denis</t>
  </si>
  <si>
    <t>Šubová Viktória</t>
  </si>
  <si>
    <t>Jakubov Hugo</t>
  </si>
  <si>
    <t>Krišková Andrea</t>
  </si>
  <si>
    <t xml:space="preserve">Záturová Dominika </t>
  </si>
  <si>
    <t>Andreánska Zuzana</t>
  </si>
  <si>
    <t>Matis Sofia</t>
  </si>
  <si>
    <t>Gordíková Nina / 71. Redaj Marek</t>
  </si>
  <si>
    <t>Benko Andrej / 15. Géciová Lenka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</si>
</sst>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h:mm;@"/>
    <numFmt numFmtId="168" formatCode="\P\r\a\vd\a;&quot;Pravda&quot;;&quot;Nepravda&quot;"/>
    <numFmt numFmtId="169" formatCode="[$€-2]\ #\ ##,000_);[Red]\([$¥€-2]\ #\ ##,000\)"/>
  </numFmts>
  <fonts count="431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color indexed="10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i/>
      <sz val="16"/>
      <name val="Arial"/>
      <family val="2"/>
    </font>
    <font>
      <b/>
      <sz val="22"/>
      <name val="Arial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color indexed="20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i/>
      <sz val="18"/>
      <color indexed="60"/>
      <name val="Arial"/>
      <family val="2"/>
    </font>
    <font>
      <b/>
      <i/>
      <sz val="10"/>
      <color indexed="56"/>
      <name val="Arial"/>
      <family val="2"/>
    </font>
    <font>
      <b/>
      <i/>
      <sz val="14"/>
      <color indexed="12"/>
      <name val="Arial"/>
      <family val="2"/>
    </font>
    <font>
      <b/>
      <i/>
      <sz val="10"/>
      <color indexed="21"/>
      <name val="Arial"/>
      <family val="2"/>
    </font>
    <font>
      <b/>
      <sz val="15"/>
      <color indexed="25"/>
      <name val="Arial"/>
      <family val="2"/>
    </font>
    <font>
      <b/>
      <i/>
      <sz val="16"/>
      <color indexed="12"/>
      <name val="Arial"/>
      <family val="2"/>
    </font>
    <font>
      <b/>
      <i/>
      <sz val="12"/>
      <color indexed="18"/>
      <name val="Arial"/>
      <family val="2"/>
    </font>
    <font>
      <b/>
      <sz val="15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Lucida Sans Unicode"/>
      <family val="2"/>
    </font>
    <font>
      <i/>
      <sz val="10"/>
      <color indexed="8"/>
      <name val="Arial"/>
      <family val="2"/>
    </font>
    <font>
      <sz val="10"/>
      <color indexed="8"/>
      <name val="Lucida Sans Unicode"/>
      <family val="2"/>
    </font>
    <font>
      <sz val="10"/>
      <color indexed="8"/>
      <name val="Arial"/>
      <family val="2"/>
    </font>
    <font>
      <b/>
      <sz val="10"/>
      <color indexed="8"/>
      <name val="Phyllis ATT"/>
      <family val="4"/>
    </font>
    <font>
      <b/>
      <i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8"/>
      <color indexed="10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i/>
      <sz val="16"/>
      <color indexed="30"/>
      <name val="Arial"/>
      <family val="2"/>
    </font>
    <font>
      <sz val="10"/>
      <name val="Arial CE"/>
      <family val="2"/>
    </font>
    <font>
      <b/>
      <i/>
      <u val="single"/>
      <sz val="22"/>
      <color indexed="18"/>
      <name val="Arial"/>
      <family val="2"/>
    </font>
    <font>
      <b/>
      <i/>
      <sz val="11"/>
      <name val="Arial"/>
      <family val="2"/>
    </font>
    <font>
      <b/>
      <i/>
      <sz val="26"/>
      <color indexed="16"/>
      <name val="Arial"/>
      <family val="2"/>
    </font>
    <font>
      <b/>
      <i/>
      <sz val="26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6"/>
      <color indexed="12"/>
      <name val="Calibri"/>
      <family val="2"/>
    </font>
    <font>
      <b/>
      <i/>
      <u val="single"/>
      <sz val="16"/>
      <color indexed="12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color indexed="10"/>
      <name val="Calibri"/>
      <family val="2"/>
    </font>
    <font>
      <b/>
      <i/>
      <sz val="10"/>
      <color indexed="8"/>
      <name val="Arial"/>
      <family val="2"/>
    </font>
    <font>
      <b/>
      <sz val="14"/>
      <color indexed="56"/>
      <name val="Arial"/>
      <family val="2"/>
    </font>
    <font>
      <b/>
      <i/>
      <sz val="14"/>
      <name val="Arial CE"/>
      <family val="0"/>
    </font>
    <font>
      <b/>
      <i/>
      <sz val="8"/>
      <name val="Arial"/>
      <family val="2"/>
    </font>
    <font>
      <b/>
      <i/>
      <sz val="8"/>
      <name val="Arial CE"/>
      <family val="0"/>
    </font>
    <font>
      <i/>
      <sz val="8"/>
      <name val="Arial"/>
      <family val="2"/>
    </font>
    <font>
      <b/>
      <i/>
      <sz val="20"/>
      <color indexed="10"/>
      <name val="Arial"/>
      <family val="2"/>
    </font>
    <font>
      <b/>
      <sz val="14"/>
      <color indexed="8"/>
      <name val="Calibri"/>
      <family val="2"/>
    </font>
    <font>
      <b/>
      <i/>
      <sz val="20"/>
      <color indexed="30"/>
      <name val="Arial"/>
      <family val="2"/>
    </font>
    <font>
      <b/>
      <i/>
      <sz val="20"/>
      <color indexed="8"/>
      <name val="Arial"/>
      <family val="2"/>
    </font>
    <font>
      <b/>
      <i/>
      <sz val="20"/>
      <color indexed="60"/>
      <name val="Arial"/>
      <family val="2"/>
    </font>
    <font>
      <b/>
      <i/>
      <sz val="20"/>
      <color indexed="40"/>
      <name val="Arial"/>
      <family val="2"/>
    </font>
    <font>
      <b/>
      <i/>
      <sz val="12"/>
      <color indexed="8"/>
      <name val="Calibri"/>
      <family val="2"/>
    </font>
    <font>
      <i/>
      <sz val="10"/>
      <name val="Arial CE"/>
      <family val="0"/>
    </font>
    <font>
      <i/>
      <sz val="10"/>
      <name val="Lucida Sans Unicode"/>
      <family val="2"/>
    </font>
    <font>
      <b/>
      <i/>
      <sz val="18"/>
      <color indexed="40"/>
      <name val="Arial"/>
      <family val="2"/>
    </font>
    <font>
      <b/>
      <i/>
      <sz val="12"/>
      <color indexed="56"/>
      <name val="Arial"/>
      <family val="2"/>
    </font>
    <font>
      <b/>
      <i/>
      <sz val="16"/>
      <color indexed="10"/>
      <name val="Calibri"/>
      <family val="2"/>
    </font>
    <font>
      <b/>
      <i/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24"/>
      <color indexed="10"/>
      <name val="Arial"/>
      <family val="2"/>
    </font>
    <font>
      <b/>
      <i/>
      <sz val="12"/>
      <color indexed="60"/>
      <name val="Calibri"/>
      <family val="2"/>
    </font>
    <font>
      <b/>
      <i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22"/>
      <color indexed="25"/>
      <name val="Arial"/>
      <family val="2"/>
    </font>
    <font>
      <b/>
      <i/>
      <sz val="12"/>
      <color indexed="62"/>
      <name val="Arial CE"/>
      <family val="2"/>
    </font>
    <font>
      <b/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b/>
      <i/>
      <sz val="11"/>
      <color indexed="12"/>
      <name val="Arial CE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sz val="14"/>
      <color indexed="53"/>
      <name val="Arial"/>
      <family val="2"/>
    </font>
    <font>
      <sz val="9"/>
      <name val="Arial"/>
      <family val="2"/>
    </font>
    <font>
      <b/>
      <i/>
      <sz val="16"/>
      <color indexed="48"/>
      <name val="Calibri"/>
      <family val="2"/>
    </font>
    <font>
      <b/>
      <i/>
      <sz val="18"/>
      <color indexed="12"/>
      <name val="Calibri"/>
      <family val="2"/>
    </font>
    <font>
      <b/>
      <sz val="22"/>
      <color indexed="10"/>
      <name val="Arial"/>
      <family val="2"/>
    </font>
    <font>
      <b/>
      <i/>
      <sz val="20"/>
      <color indexed="48"/>
      <name val="Arial"/>
      <family val="2"/>
    </font>
    <font>
      <b/>
      <i/>
      <sz val="22"/>
      <color indexed="10"/>
      <name val="Arial"/>
      <family val="2"/>
    </font>
    <font>
      <b/>
      <i/>
      <sz val="24"/>
      <color indexed="48"/>
      <name val="Arial"/>
      <family val="2"/>
    </font>
    <font>
      <sz val="18"/>
      <name val="Arial"/>
      <family val="2"/>
    </font>
    <font>
      <b/>
      <i/>
      <sz val="26"/>
      <color indexed="10"/>
      <name val="Arial"/>
      <family val="2"/>
    </font>
    <font>
      <b/>
      <i/>
      <sz val="26"/>
      <color indexed="48"/>
      <name val="Arial"/>
      <family val="2"/>
    </font>
    <font>
      <b/>
      <i/>
      <sz val="18"/>
      <color indexed="10"/>
      <name val="Calibri"/>
      <family val="2"/>
    </font>
    <font>
      <sz val="14"/>
      <color indexed="45"/>
      <name val="Arial"/>
      <family val="2"/>
    </font>
    <font>
      <b/>
      <i/>
      <sz val="18"/>
      <color indexed="48"/>
      <name val="Calibri"/>
      <family val="2"/>
    </font>
    <font>
      <b/>
      <i/>
      <sz val="20"/>
      <color indexed="12"/>
      <name val="Calibri"/>
      <family val="2"/>
    </font>
    <font>
      <b/>
      <i/>
      <sz val="20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14"/>
      <color indexed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6"/>
      <name val="Calibri"/>
      <family val="2"/>
    </font>
    <font>
      <b/>
      <i/>
      <sz val="11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23"/>
      <color indexed="18"/>
      <name val="Calibri"/>
      <family val="2"/>
    </font>
    <font>
      <b/>
      <i/>
      <sz val="15"/>
      <color indexed="10"/>
      <name val="Calibri"/>
      <family val="2"/>
    </font>
    <font>
      <b/>
      <i/>
      <sz val="15"/>
      <color indexed="48"/>
      <name val="Calibri"/>
      <family val="2"/>
    </font>
    <font>
      <b/>
      <i/>
      <sz val="20"/>
      <color indexed="48"/>
      <name val="Calibri"/>
      <family val="2"/>
    </font>
    <font>
      <b/>
      <i/>
      <sz val="17"/>
      <color indexed="30"/>
      <name val="Calibri"/>
      <family val="2"/>
    </font>
    <font>
      <b/>
      <i/>
      <sz val="17"/>
      <color indexed="8"/>
      <name val="Calibri"/>
      <family val="2"/>
    </font>
    <font>
      <b/>
      <i/>
      <sz val="17"/>
      <color indexed="60"/>
      <name val="Calibri"/>
      <family val="2"/>
    </font>
    <font>
      <b/>
      <i/>
      <sz val="17"/>
      <color indexed="48"/>
      <name val="Calibri"/>
      <family val="2"/>
    </font>
    <font>
      <b/>
      <i/>
      <sz val="17"/>
      <color indexed="12"/>
      <name val="Calibri"/>
      <family val="2"/>
    </font>
    <font>
      <b/>
      <i/>
      <sz val="20"/>
      <color indexed="8"/>
      <name val="Calibri"/>
      <family val="2"/>
    </font>
    <font>
      <b/>
      <i/>
      <sz val="28"/>
      <color indexed="12"/>
      <name val="Calibri"/>
      <family val="2"/>
    </font>
    <font>
      <b/>
      <i/>
      <sz val="28"/>
      <color indexed="10"/>
      <name val="Calibri"/>
      <family val="2"/>
    </font>
    <font>
      <b/>
      <i/>
      <sz val="22"/>
      <color indexed="18"/>
      <name val="Calibri"/>
      <family val="2"/>
    </font>
    <font>
      <b/>
      <i/>
      <u val="single"/>
      <sz val="22"/>
      <color indexed="18"/>
      <name val="Calibri"/>
      <family val="2"/>
    </font>
    <font>
      <b/>
      <i/>
      <u val="single"/>
      <sz val="22"/>
      <color indexed="48"/>
      <name val="Calibri"/>
      <family val="2"/>
    </font>
    <font>
      <b/>
      <i/>
      <u val="single"/>
      <sz val="22"/>
      <color indexed="60"/>
      <name val="Calibri"/>
      <family val="2"/>
    </font>
    <font>
      <b/>
      <sz val="14"/>
      <color indexed="10"/>
      <name val="Arial"/>
      <family val="2"/>
    </font>
    <font>
      <b/>
      <sz val="16"/>
      <name val="Calibri"/>
      <family val="2"/>
    </font>
    <font>
      <b/>
      <sz val="16"/>
      <name val="Arial"/>
      <family val="2"/>
    </font>
    <font>
      <b/>
      <i/>
      <sz val="22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6"/>
      <color indexed="10"/>
      <name val="Calibri"/>
      <family val="2"/>
    </font>
    <font>
      <b/>
      <sz val="16"/>
      <color indexed="12"/>
      <name val="Calibri"/>
      <family val="2"/>
    </font>
    <font>
      <b/>
      <i/>
      <sz val="16"/>
      <color indexed="12"/>
      <name val="Arial CE"/>
      <family val="0"/>
    </font>
    <font>
      <b/>
      <i/>
      <sz val="16"/>
      <color indexed="8"/>
      <name val="Arial CE"/>
      <family val="0"/>
    </font>
    <font>
      <b/>
      <i/>
      <sz val="16"/>
      <color indexed="8"/>
      <name val="Arial"/>
      <family val="2"/>
    </font>
    <font>
      <b/>
      <i/>
      <sz val="16"/>
      <color indexed="14"/>
      <name val="Arial CE"/>
      <family val="0"/>
    </font>
    <font>
      <b/>
      <i/>
      <sz val="14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7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10"/>
      <name val="Calibri"/>
      <family val="2"/>
    </font>
    <font>
      <b/>
      <i/>
      <sz val="14"/>
      <color indexed="40"/>
      <name val="Calibri"/>
      <family val="2"/>
    </font>
    <font>
      <b/>
      <sz val="10"/>
      <color indexed="10"/>
      <name val="Arial"/>
      <family val="2"/>
    </font>
    <font>
      <i/>
      <sz val="10"/>
      <color indexed="56"/>
      <name val="Arial"/>
      <family val="2"/>
    </font>
    <font>
      <b/>
      <i/>
      <sz val="22"/>
      <color indexed="30"/>
      <name val="Arial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i/>
      <sz val="14"/>
      <color indexed="17"/>
      <name val="Calibri"/>
      <family val="2"/>
    </font>
    <font>
      <b/>
      <sz val="14"/>
      <color indexed="30"/>
      <name val="Calibri"/>
      <family val="2"/>
    </font>
    <font>
      <b/>
      <sz val="16"/>
      <color indexed="14"/>
      <name val="Calibri"/>
      <family val="2"/>
    </font>
    <font>
      <sz val="10"/>
      <name val="Calibri"/>
      <family val="2"/>
    </font>
    <font>
      <i/>
      <sz val="8"/>
      <color indexed="56"/>
      <name val="Arial"/>
      <family val="2"/>
    </font>
    <font>
      <b/>
      <i/>
      <sz val="10"/>
      <color indexed="19"/>
      <name val="Arial"/>
      <family val="2"/>
    </font>
    <font>
      <b/>
      <sz val="18"/>
      <color indexed="57"/>
      <name val="Calibri"/>
      <family val="2"/>
    </font>
    <font>
      <b/>
      <sz val="8"/>
      <color indexed="12"/>
      <name val="Calibri"/>
      <family val="2"/>
    </font>
    <font>
      <b/>
      <i/>
      <sz val="14"/>
      <color indexed="62"/>
      <name val="Calibri"/>
      <family val="2"/>
    </font>
    <font>
      <b/>
      <i/>
      <sz val="16"/>
      <color indexed="20"/>
      <name val="Arial"/>
      <family val="2"/>
    </font>
    <font>
      <b/>
      <i/>
      <sz val="14"/>
      <color indexed="14"/>
      <name val="Calibri"/>
      <family val="2"/>
    </font>
    <font>
      <b/>
      <i/>
      <sz val="18"/>
      <color indexed="17"/>
      <name val="Arial"/>
      <family val="2"/>
    </font>
    <font>
      <b/>
      <sz val="14"/>
      <color indexed="60"/>
      <name val="Calibri"/>
      <family val="2"/>
    </font>
    <font>
      <b/>
      <i/>
      <sz val="16"/>
      <color indexed="17"/>
      <name val="Arial"/>
      <family val="2"/>
    </font>
    <font>
      <b/>
      <sz val="2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b/>
      <sz val="10"/>
      <color indexed="51"/>
      <name val="Arial"/>
      <family val="2"/>
    </font>
    <font>
      <b/>
      <sz val="10"/>
      <color indexed="14"/>
      <name val="Arial"/>
      <family val="2"/>
    </font>
    <font>
      <b/>
      <sz val="10"/>
      <color indexed="4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20"/>
      <name val="Calibri"/>
      <family val="2"/>
    </font>
    <font>
      <b/>
      <i/>
      <sz val="12"/>
      <color indexed="17"/>
      <name val="Arial CE"/>
      <family val="2"/>
    </font>
    <font>
      <b/>
      <i/>
      <sz val="11"/>
      <color indexed="17"/>
      <name val="Arial CE"/>
      <family val="2"/>
    </font>
    <font>
      <b/>
      <i/>
      <sz val="12"/>
      <color indexed="48"/>
      <name val="Arial CE"/>
      <family val="2"/>
    </font>
    <font>
      <b/>
      <i/>
      <sz val="11"/>
      <color indexed="48"/>
      <name val="Arial CE"/>
      <family val="2"/>
    </font>
    <font>
      <b/>
      <i/>
      <sz val="12"/>
      <color indexed="10"/>
      <name val="Arial CE"/>
      <family val="2"/>
    </font>
    <font>
      <b/>
      <i/>
      <sz val="11"/>
      <color indexed="10"/>
      <name val="Arial CE"/>
      <family val="2"/>
    </font>
    <font>
      <b/>
      <i/>
      <sz val="12"/>
      <color indexed="40"/>
      <name val="Arial CE"/>
      <family val="2"/>
    </font>
    <font>
      <b/>
      <i/>
      <sz val="11"/>
      <color indexed="40"/>
      <name val="Arial CE"/>
      <family val="2"/>
    </font>
    <font>
      <b/>
      <i/>
      <sz val="12"/>
      <color indexed="14"/>
      <name val="Arial CE"/>
      <family val="2"/>
    </font>
    <font>
      <b/>
      <i/>
      <sz val="11"/>
      <color indexed="14"/>
      <name val="Arial CE"/>
      <family val="2"/>
    </font>
    <font>
      <b/>
      <i/>
      <sz val="22"/>
      <color indexed="10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3.5"/>
      <color indexed="17"/>
      <name val="Calibri"/>
      <family val="2"/>
    </font>
    <font>
      <b/>
      <i/>
      <sz val="13.5"/>
      <color indexed="10"/>
      <name val="Calibri"/>
      <family val="2"/>
    </font>
    <font>
      <b/>
      <i/>
      <sz val="13.5"/>
      <color indexed="48"/>
      <name val="Calibri"/>
      <family val="2"/>
    </font>
    <font>
      <b/>
      <i/>
      <sz val="13.5"/>
      <color indexed="30"/>
      <name val="Calibri"/>
      <family val="2"/>
    </font>
    <font>
      <b/>
      <i/>
      <sz val="13.5"/>
      <color indexed="14"/>
      <name val="Calibri"/>
      <family val="2"/>
    </font>
    <font>
      <sz val="12"/>
      <color indexed="10"/>
      <name val="Calibri"/>
      <family val="2"/>
    </font>
    <font>
      <sz val="12"/>
      <color indexed="48"/>
      <name val="Calibri"/>
      <family val="2"/>
    </font>
    <font>
      <sz val="12"/>
      <color indexed="30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22"/>
      <color indexed="17"/>
      <name val="Arial"/>
      <family val="2"/>
    </font>
    <font>
      <b/>
      <i/>
      <sz val="22"/>
      <color indexed="17"/>
      <name val="Calibri"/>
      <family val="2"/>
    </font>
    <font>
      <i/>
      <sz val="10"/>
      <color indexed="56"/>
      <name val="Calibri"/>
      <family val="2"/>
    </font>
    <font>
      <b/>
      <i/>
      <sz val="16"/>
      <color indexed="60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i/>
      <u val="single"/>
      <sz val="14"/>
      <name val="Calibri"/>
      <family val="2"/>
    </font>
    <font>
      <b/>
      <i/>
      <sz val="14"/>
      <name val="Calibri"/>
      <family val="2"/>
    </font>
    <font>
      <i/>
      <u val="single"/>
      <sz val="14"/>
      <name val="Calibri"/>
      <family val="2"/>
    </font>
    <font>
      <i/>
      <u val="single"/>
      <sz val="10"/>
      <name val="Calibri"/>
      <family val="2"/>
    </font>
    <font>
      <b/>
      <i/>
      <sz val="16"/>
      <color indexed="52"/>
      <name val="Arial"/>
      <family val="2"/>
    </font>
    <font>
      <b/>
      <i/>
      <u val="single"/>
      <sz val="26"/>
      <color indexed="10"/>
      <name val="Calibri"/>
      <family val="2"/>
    </font>
    <font>
      <i/>
      <sz val="11"/>
      <color indexed="8"/>
      <name val="Calibri"/>
      <family val="2"/>
    </font>
    <font>
      <b/>
      <i/>
      <sz val="28"/>
      <color indexed="10"/>
      <name val="Arial"/>
      <family val="2"/>
    </font>
    <font>
      <b/>
      <sz val="18"/>
      <color indexed="8"/>
      <name val="Calibri"/>
      <family val="2"/>
    </font>
    <font>
      <b/>
      <i/>
      <sz val="22"/>
      <color indexed="14"/>
      <name val="Arial CE"/>
      <family val="0"/>
    </font>
    <font>
      <b/>
      <sz val="16"/>
      <color indexed="10"/>
      <name val="Arial CE"/>
      <family val="2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26"/>
      <color indexed="16"/>
      <name val="Calibri"/>
      <family val="2"/>
    </font>
    <font>
      <b/>
      <i/>
      <sz val="14"/>
      <color indexed="10"/>
      <name val="Arial"/>
      <family val="2"/>
    </font>
    <font>
      <b/>
      <i/>
      <sz val="26"/>
      <color indexed="10"/>
      <name val="Calibri"/>
      <family val="2"/>
    </font>
    <font>
      <b/>
      <sz val="14"/>
      <color indexed="12"/>
      <name val="Calibri"/>
      <family val="2"/>
    </font>
    <font>
      <b/>
      <i/>
      <sz val="22"/>
      <name val="Calibri"/>
      <family val="2"/>
    </font>
    <font>
      <b/>
      <sz val="12"/>
      <color indexed="14"/>
      <name val="Arial"/>
      <family val="2"/>
    </font>
    <font>
      <b/>
      <sz val="12"/>
      <color indexed="48"/>
      <name val="Arial"/>
      <family val="2"/>
    </font>
    <font>
      <b/>
      <sz val="12"/>
      <color indexed="52"/>
      <name val="Arial"/>
      <family val="2"/>
    </font>
    <font>
      <b/>
      <sz val="12"/>
      <color indexed="17"/>
      <name val="Arial"/>
      <family val="2"/>
    </font>
    <font>
      <b/>
      <sz val="12"/>
      <color indexed="40"/>
      <name val="Arial"/>
      <family val="2"/>
    </font>
    <font>
      <b/>
      <i/>
      <sz val="20"/>
      <name val="Calibri"/>
      <family val="2"/>
    </font>
    <font>
      <b/>
      <i/>
      <sz val="22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26"/>
      <color indexed="14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Arial"/>
      <family val="2"/>
    </font>
    <font>
      <b/>
      <i/>
      <sz val="21"/>
      <name val="Calibri"/>
      <family val="2"/>
    </font>
    <font>
      <b/>
      <i/>
      <sz val="15"/>
      <name val="Calibri"/>
      <family val="2"/>
    </font>
    <font>
      <b/>
      <sz val="12"/>
      <color indexed="12"/>
      <name val="Arial"/>
      <family val="2"/>
    </font>
    <font>
      <i/>
      <u val="single"/>
      <sz val="12"/>
      <name val="Calibri"/>
      <family val="2"/>
    </font>
    <font>
      <b/>
      <i/>
      <u val="single"/>
      <sz val="20"/>
      <name val="Calibri"/>
      <family val="2"/>
    </font>
    <font>
      <b/>
      <sz val="16"/>
      <color indexed="12"/>
      <name val="Arial"/>
      <family val="2"/>
    </font>
    <font>
      <i/>
      <sz val="9"/>
      <name val="Calibri"/>
      <family val="2"/>
    </font>
    <font>
      <b/>
      <i/>
      <sz val="15"/>
      <color indexed="14"/>
      <name val="Calibri"/>
      <family val="2"/>
    </font>
    <font>
      <b/>
      <i/>
      <sz val="13"/>
      <color indexed="62"/>
      <name val="Calibri"/>
      <family val="2"/>
    </font>
    <font>
      <b/>
      <sz val="16"/>
      <color indexed="56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b/>
      <i/>
      <sz val="18"/>
      <color indexed="30"/>
      <name val="Calibri"/>
      <family val="2"/>
    </font>
    <font>
      <i/>
      <sz val="8"/>
      <color indexed="60"/>
      <name val="Arial"/>
      <family val="2"/>
    </font>
    <font>
      <b/>
      <i/>
      <u val="single"/>
      <sz val="22"/>
      <color indexed="17"/>
      <name val="Arial"/>
      <family val="2"/>
    </font>
    <font>
      <b/>
      <i/>
      <u val="single"/>
      <sz val="22"/>
      <color indexed="52"/>
      <name val="Arial"/>
      <family val="2"/>
    </font>
    <font>
      <i/>
      <sz val="11"/>
      <name val="Calibri"/>
      <family val="2"/>
    </font>
    <font>
      <b/>
      <i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6"/>
      <color rgb="FF0070C0"/>
      <name val="Arial"/>
      <family val="2"/>
    </font>
    <font>
      <b/>
      <i/>
      <sz val="10"/>
      <color rgb="FFFF0000"/>
      <name val="Arial"/>
      <family val="2"/>
    </font>
    <font>
      <i/>
      <sz val="11"/>
      <color theme="5" tint="-0.24997000396251678"/>
      <name val="Calibri"/>
      <family val="2"/>
    </font>
    <font>
      <b/>
      <i/>
      <sz val="14"/>
      <color rgb="FF00B0F0"/>
      <name val="Calibri"/>
      <family val="2"/>
    </font>
    <font>
      <b/>
      <sz val="10"/>
      <color rgb="FFFF0000"/>
      <name val="Arial"/>
      <family val="2"/>
    </font>
    <font>
      <i/>
      <sz val="10"/>
      <color rgb="FF002060"/>
      <name val="Arial"/>
      <family val="2"/>
    </font>
    <font>
      <b/>
      <i/>
      <sz val="22"/>
      <color rgb="FF0070C0"/>
      <name val="Arial"/>
      <family val="2"/>
    </font>
    <font>
      <b/>
      <i/>
      <sz val="14"/>
      <color rgb="FF00B050"/>
      <name val="Calibri"/>
      <family val="2"/>
    </font>
    <font>
      <b/>
      <i/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sz val="16"/>
      <color rgb="FFFF00FF"/>
      <name val="Calibri"/>
      <family val="2"/>
    </font>
    <font>
      <b/>
      <i/>
      <sz val="14"/>
      <color rgb="FF0000FF"/>
      <name val="Calibri"/>
      <family val="2"/>
    </font>
    <font>
      <b/>
      <i/>
      <sz val="12"/>
      <color rgb="FFFF0000"/>
      <name val="Arial"/>
      <family val="2"/>
    </font>
    <font>
      <i/>
      <sz val="8"/>
      <color rgb="FF002060"/>
      <name val="Arial"/>
      <family val="2"/>
    </font>
    <font>
      <b/>
      <i/>
      <sz val="17"/>
      <color rgb="FF0000FF"/>
      <name val="Calibri"/>
      <family val="2"/>
    </font>
    <font>
      <b/>
      <i/>
      <sz val="10"/>
      <color theme="2" tint="-0.7499799728393555"/>
      <name val="Arial"/>
      <family val="2"/>
    </font>
    <font>
      <b/>
      <sz val="18"/>
      <color theme="8" tint="-0.4999699890613556"/>
      <name val="Calibri"/>
      <family val="2"/>
    </font>
    <font>
      <b/>
      <sz val="8"/>
      <color rgb="FF0000FF"/>
      <name val="Calibri"/>
      <family val="2"/>
    </font>
    <font>
      <b/>
      <i/>
      <sz val="12"/>
      <color rgb="FF0000FF"/>
      <name val="Arial"/>
      <family val="2"/>
    </font>
    <font>
      <b/>
      <i/>
      <sz val="14"/>
      <color rgb="FF2C4E78"/>
      <name val="Calibri"/>
      <family val="2"/>
    </font>
    <font>
      <b/>
      <sz val="15"/>
      <color rgb="FFFF0000"/>
      <name val="Arial"/>
      <family val="2"/>
    </font>
    <font>
      <b/>
      <i/>
      <sz val="16"/>
      <color rgb="FF990099"/>
      <name val="Arial"/>
      <family val="2"/>
    </font>
    <font>
      <b/>
      <i/>
      <sz val="14"/>
      <color rgb="FFFF0066"/>
      <name val="Calibri"/>
      <family val="2"/>
    </font>
    <font>
      <b/>
      <i/>
      <sz val="16"/>
      <color rgb="FF0000FF"/>
      <name val="Arial"/>
      <family val="2"/>
    </font>
    <font>
      <b/>
      <i/>
      <sz val="18"/>
      <color rgb="FF008000"/>
      <name val="Arial"/>
      <family val="2"/>
    </font>
    <font>
      <b/>
      <sz val="14"/>
      <color rgb="FFC00000"/>
      <name val="Calibri"/>
      <family val="2"/>
    </font>
    <font>
      <b/>
      <i/>
      <sz val="16"/>
      <color rgb="FF008000"/>
      <name val="Arial"/>
      <family val="2"/>
    </font>
    <font>
      <b/>
      <sz val="2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  <font>
      <b/>
      <sz val="10"/>
      <color rgb="FFFFC000"/>
      <name val="Arial"/>
      <family val="2"/>
    </font>
    <font>
      <b/>
      <sz val="10"/>
      <color rgb="FF9900FF"/>
      <name val="Arial"/>
      <family val="2"/>
    </font>
    <font>
      <b/>
      <sz val="10"/>
      <color rgb="FF943634"/>
      <name val="Arial"/>
      <family val="2"/>
    </font>
    <font>
      <b/>
      <sz val="10"/>
      <color rgb="FF3333FF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sz val="24"/>
      <color rgb="FFFF0000"/>
      <name val="Arial"/>
      <family val="2"/>
    </font>
    <font>
      <b/>
      <i/>
      <sz val="12"/>
      <color theme="1"/>
      <name val="Arial CE"/>
      <family val="2"/>
    </font>
    <font>
      <b/>
      <i/>
      <sz val="12"/>
      <color rgb="FF00B050"/>
      <name val="Arial CE"/>
      <family val="2"/>
    </font>
    <font>
      <b/>
      <i/>
      <sz val="11"/>
      <color theme="1"/>
      <name val="Arial CE"/>
      <family val="2"/>
    </font>
    <font>
      <b/>
      <i/>
      <sz val="11"/>
      <color rgb="FF00B050"/>
      <name val="Arial CE"/>
      <family val="2"/>
    </font>
    <font>
      <b/>
      <i/>
      <sz val="12"/>
      <color rgb="FF3333FF"/>
      <name val="Arial CE"/>
      <family val="2"/>
    </font>
    <font>
      <b/>
      <i/>
      <sz val="11"/>
      <color rgb="FF3333FF"/>
      <name val="Arial CE"/>
      <family val="2"/>
    </font>
    <font>
      <b/>
      <i/>
      <sz val="12"/>
      <color rgb="FFFF0000"/>
      <name val="Arial CE"/>
      <family val="2"/>
    </font>
    <font>
      <b/>
      <i/>
      <sz val="11"/>
      <color rgb="FFFF0000"/>
      <name val="Arial CE"/>
      <family val="2"/>
    </font>
    <font>
      <b/>
      <i/>
      <sz val="12"/>
      <color rgb="FF943634"/>
      <name val="Arial CE"/>
      <family val="2"/>
    </font>
    <font>
      <b/>
      <i/>
      <sz val="11"/>
      <color rgb="FF943634"/>
      <name val="Arial CE"/>
      <family val="2"/>
    </font>
    <font>
      <b/>
      <i/>
      <sz val="12"/>
      <color rgb="FF00B0F0"/>
      <name val="Arial CE"/>
      <family val="2"/>
    </font>
    <font>
      <b/>
      <i/>
      <sz val="11"/>
      <color rgb="FF00B0F0"/>
      <name val="Arial CE"/>
      <family val="2"/>
    </font>
    <font>
      <b/>
      <i/>
      <sz val="12"/>
      <color rgb="FF9900FF"/>
      <name val="Arial CE"/>
      <family val="2"/>
    </font>
    <font>
      <b/>
      <i/>
      <sz val="11"/>
      <color rgb="FF9900FF"/>
      <name val="Arial CE"/>
      <family val="2"/>
    </font>
    <font>
      <b/>
      <i/>
      <sz val="20"/>
      <color rgb="FFFF0000"/>
      <name val="Calibri"/>
      <family val="2"/>
    </font>
    <font>
      <b/>
      <i/>
      <sz val="22"/>
      <color rgb="FFFF0000"/>
      <name val="Calibri"/>
      <family val="2"/>
    </font>
    <font>
      <b/>
      <sz val="22"/>
      <color rgb="FFFF0000"/>
      <name val="Arial"/>
      <family val="2"/>
    </font>
    <font>
      <b/>
      <i/>
      <sz val="13.5"/>
      <color rgb="FF00B050"/>
      <name val="Calibri"/>
      <family val="2"/>
    </font>
    <font>
      <b/>
      <i/>
      <sz val="13.5"/>
      <color rgb="FF943634"/>
      <name val="Calibri"/>
      <family val="2"/>
    </font>
    <font>
      <b/>
      <i/>
      <sz val="13.5"/>
      <color rgb="FF3333FF"/>
      <name val="Calibri"/>
      <family val="2"/>
    </font>
    <font>
      <b/>
      <i/>
      <sz val="13.5"/>
      <color rgb="FF0099CC"/>
      <name val="Calibri"/>
      <family val="2"/>
    </font>
    <font>
      <b/>
      <i/>
      <sz val="13.5"/>
      <color rgb="FFFF0000"/>
      <name val="Calibri"/>
      <family val="2"/>
    </font>
    <font>
      <b/>
      <i/>
      <sz val="13.5"/>
      <color rgb="FF9900FF"/>
      <name val="Calibri"/>
      <family val="2"/>
    </font>
    <font>
      <sz val="11"/>
      <color rgb="FF00B050"/>
      <name val="Calibri"/>
      <family val="2"/>
    </font>
    <font>
      <sz val="12"/>
      <color rgb="FF943634"/>
      <name val="Calibri"/>
      <family val="2"/>
    </font>
    <font>
      <sz val="12"/>
      <color rgb="FF3333FF"/>
      <name val="Calibri"/>
      <family val="2"/>
    </font>
    <font>
      <sz val="12"/>
      <color rgb="FF0099CC"/>
      <name val="Calibri"/>
      <family val="2"/>
    </font>
    <font>
      <sz val="12"/>
      <color rgb="FFFF0000"/>
      <name val="Calibri"/>
      <family val="2"/>
    </font>
    <font>
      <sz val="12"/>
      <color rgb="FF9900FF"/>
      <name val="Calibri"/>
      <family val="2"/>
    </font>
    <font>
      <sz val="12"/>
      <color rgb="FF00B050"/>
      <name val="Calibri"/>
      <family val="2"/>
    </font>
    <font>
      <b/>
      <sz val="22"/>
      <color rgb="FF00B050"/>
      <name val="Arial"/>
      <family val="2"/>
    </font>
    <font>
      <b/>
      <i/>
      <sz val="22"/>
      <color rgb="FF00B050"/>
      <name val="Calibri"/>
      <family val="2"/>
    </font>
    <font>
      <b/>
      <i/>
      <sz val="16"/>
      <color rgb="FFC0000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6"/>
      <color rgb="FF996633"/>
      <name val="Arial"/>
      <family val="2"/>
    </font>
    <font>
      <b/>
      <i/>
      <sz val="20"/>
      <color rgb="FFFF0000"/>
      <name val="Arial"/>
      <family val="2"/>
    </font>
    <font>
      <b/>
      <i/>
      <u val="single"/>
      <sz val="26"/>
      <color rgb="FFFF0000"/>
      <name val="Calibri"/>
      <family val="2"/>
    </font>
    <font>
      <i/>
      <sz val="11"/>
      <color rgb="FF000000"/>
      <name val="Calibri"/>
      <family val="2"/>
    </font>
    <font>
      <b/>
      <i/>
      <sz val="28"/>
      <color rgb="FFFF0000"/>
      <name val="Arial"/>
      <family val="2"/>
    </font>
    <font>
      <b/>
      <i/>
      <sz val="17"/>
      <color rgb="FF0070C0"/>
      <name val="Calibri"/>
      <family val="2"/>
    </font>
    <font>
      <b/>
      <sz val="18"/>
      <color theme="1"/>
      <name val="Calibri"/>
      <family val="2"/>
    </font>
    <font>
      <b/>
      <i/>
      <sz val="22"/>
      <color rgb="FFCC00CC"/>
      <name val="Arial CE"/>
      <family val="0"/>
    </font>
    <font>
      <b/>
      <sz val="16"/>
      <color rgb="FFFF0000"/>
      <name val="Arial CE"/>
      <family val="2"/>
    </font>
    <font>
      <sz val="10"/>
      <color theme="1"/>
      <name val="Arial"/>
      <family val="2"/>
    </font>
    <font>
      <b/>
      <i/>
      <sz val="16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3"/>
      <color rgb="FF7030A0"/>
      <name val="Calibri"/>
      <family val="2"/>
    </font>
    <font>
      <b/>
      <sz val="14"/>
      <color rgb="FF0000FF"/>
      <name val="Calibri"/>
      <family val="2"/>
    </font>
    <font>
      <b/>
      <i/>
      <sz val="18"/>
      <color rgb="FFC00000"/>
      <name val="Arial"/>
      <family val="2"/>
    </font>
    <font>
      <b/>
      <i/>
      <sz val="26"/>
      <color rgb="FFFF0000"/>
      <name val="Calibri"/>
      <family val="2"/>
    </font>
    <font>
      <b/>
      <i/>
      <sz val="10"/>
      <color rgb="FF0000FF"/>
      <name val="Arial"/>
      <family val="2"/>
    </font>
    <font>
      <b/>
      <i/>
      <sz val="18"/>
      <color rgb="FF0000FF"/>
      <name val="Calibri"/>
      <family val="2"/>
    </font>
    <font>
      <b/>
      <i/>
      <sz val="18"/>
      <color rgb="FF3333FF"/>
      <name val="Calibri"/>
      <family val="2"/>
    </font>
    <font>
      <b/>
      <i/>
      <sz val="14"/>
      <color rgb="FF0000FF"/>
      <name val="Arial"/>
      <family val="2"/>
    </font>
    <font>
      <b/>
      <i/>
      <sz val="14"/>
      <color rgb="FFFF0000"/>
      <name val="Arial"/>
      <family val="2"/>
    </font>
    <font>
      <b/>
      <sz val="12"/>
      <color rgb="FF0099FF"/>
      <name val="Arial"/>
      <family val="2"/>
    </font>
    <font>
      <b/>
      <sz val="12"/>
      <color rgb="FF996633"/>
      <name val="Arial"/>
      <family val="2"/>
    </font>
    <font>
      <b/>
      <sz val="12"/>
      <color rgb="FF00B050"/>
      <name val="Arial"/>
      <family val="2"/>
    </font>
    <font>
      <b/>
      <sz val="12"/>
      <color rgb="FF3333FF"/>
      <name val="Arial"/>
      <family val="2"/>
    </font>
    <font>
      <b/>
      <i/>
      <sz val="16"/>
      <color rgb="FF3333FF"/>
      <name val="Calibri"/>
      <family val="2"/>
    </font>
    <font>
      <b/>
      <i/>
      <sz val="16"/>
      <color rgb="FF0000FF"/>
      <name val="Calibri"/>
      <family val="2"/>
    </font>
    <font>
      <b/>
      <sz val="12"/>
      <color rgb="FFE68900"/>
      <name val="Arial"/>
      <family val="2"/>
    </font>
    <font>
      <b/>
      <sz val="12"/>
      <color rgb="FFFF3399"/>
      <name val="Arial"/>
      <family val="2"/>
    </font>
    <font>
      <b/>
      <sz val="12"/>
      <color rgb="FF9900FF"/>
      <name val="Arial"/>
      <family val="2"/>
    </font>
    <font>
      <b/>
      <sz val="16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16"/>
      <color rgb="FFFF0000"/>
      <name val="Calibri"/>
      <family val="2"/>
    </font>
    <font>
      <b/>
      <i/>
      <sz val="20"/>
      <color theme="1"/>
      <name val="Calibri"/>
      <family val="2"/>
    </font>
    <font>
      <b/>
      <i/>
      <sz val="14"/>
      <color theme="1"/>
      <name val="Calibri"/>
      <family val="2"/>
    </font>
    <font>
      <b/>
      <i/>
      <u val="single"/>
      <sz val="16"/>
      <color theme="1"/>
      <name val="Calibri"/>
      <family val="2"/>
    </font>
    <font>
      <i/>
      <sz val="12"/>
      <color theme="1"/>
      <name val="Calibri"/>
      <family val="2"/>
    </font>
    <font>
      <i/>
      <sz val="14"/>
      <color theme="1"/>
      <name val="Calibri"/>
      <family val="2"/>
    </font>
    <font>
      <b/>
      <i/>
      <sz val="26"/>
      <color rgb="FFCC00CC"/>
      <name val="Calibri"/>
      <family val="2"/>
    </font>
    <font>
      <b/>
      <i/>
      <sz val="15"/>
      <color rgb="FFFF0000"/>
      <name val="Calibri"/>
      <family val="2"/>
    </font>
    <font>
      <b/>
      <sz val="14"/>
      <color theme="1"/>
      <name val="Arial"/>
      <family val="2"/>
    </font>
    <font>
      <b/>
      <i/>
      <sz val="18"/>
      <color rgb="FFFF0000"/>
      <name val="Arial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rgb="FF002060"/>
      <name val="Arial"/>
      <family val="2"/>
    </font>
    <font>
      <b/>
      <i/>
      <sz val="15"/>
      <color rgb="FFCC00CC"/>
      <name val="Calibri"/>
      <family val="2"/>
    </font>
    <font>
      <b/>
      <i/>
      <sz val="13"/>
      <color rgb="FF7030A0"/>
      <name val="Calibri"/>
      <family val="2"/>
    </font>
    <font>
      <b/>
      <i/>
      <sz val="28"/>
      <color rgb="FF0000FF"/>
      <name val="Calibri"/>
      <family val="2"/>
    </font>
    <font>
      <b/>
      <i/>
      <sz val="20"/>
      <color rgb="FF0000FF"/>
      <name val="Calibri"/>
      <family val="2"/>
    </font>
    <font>
      <b/>
      <i/>
      <sz val="16"/>
      <color rgb="FF0000FF"/>
      <name val="Arial CE"/>
      <family val="0"/>
    </font>
    <font>
      <i/>
      <sz val="8"/>
      <color rgb="FFC00000"/>
      <name val="Arial"/>
      <family val="2"/>
    </font>
    <font>
      <i/>
      <sz val="8"/>
      <color rgb="FF0000FF"/>
      <name val="Arial"/>
      <family val="2"/>
    </font>
    <font>
      <i/>
      <sz val="8"/>
      <color rgb="FFFF0000"/>
      <name val="Arial"/>
      <family val="2"/>
    </font>
    <font>
      <b/>
      <i/>
      <sz val="18"/>
      <color rgb="FF0070C0"/>
      <name val="Calibri"/>
      <family val="2"/>
    </font>
    <font>
      <b/>
      <i/>
      <sz val="20"/>
      <color rgb="FF3333FF"/>
      <name val="Calibri"/>
      <family val="2"/>
    </font>
    <font>
      <b/>
      <i/>
      <sz val="26"/>
      <color rgb="FFFF0000"/>
      <name val="Arial"/>
      <family val="2"/>
    </font>
    <font>
      <b/>
      <i/>
      <u val="single"/>
      <sz val="22"/>
      <color rgb="FF00B050"/>
      <name val="Arial"/>
      <family val="2"/>
    </font>
    <font>
      <b/>
      <i/>
      <u val="single"/>
      <sz val="22"/>
      <color rgb="FF996633"/>
      <name val="Arial"/>
      <family val="2"/>
    </font>
    <font>
      <b/>
      <i/>
      <sz val="12"/>
      <color rgb="FFC00000"/>
      <name val="Calibri"/>
      <family val="2"/>
    </font>
    <font>
      <b/>
      <i/>
      <sz val="20"/>
      <color rgb="FF0070C0"/>
      <name val="Arial"/>
      <family val="2"/>
    </font>
    <font>
      <b/>
      <i/>
      <sz val="12"/>
      <color theme="1"/>
      <name val="Calibri"/>
      <family val="2"/>
    </font>
    <font>
      <b/>
      <i/>
      <sz val="22"/>
      <color rgb="FFFF0000"/>
      <name val="Arial"/>
      <family val="2"/>
    </font>
    <font>
      <b/>
      <sz val="8"/>
      <name val="Arial"/>
      <family val="2"/>
    </font>
  </fonts>
  <fills count="10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9E9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2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4FDDFF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DFDA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EECE1"/>
        <bgColor indexed="64"/>
      </patternFill>
    </fill>
  </fills>
  <borders count="2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medium">
        <color indexed="8"/>
      </bottom>
    </border>
    <border>
      <left/>
      <right/>
      <top/>
      <bottom style="thin"/>
    </border>
    <border>
      <left style="thin"/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ck"/>
    </border>
    <border>
      <left/>
      <right style="thick"/>
      <top/>
      <bottom/>
    </border>
    <border>
      <left style="hair"/>
      <right style="medium"/>
      <top style="thick"/>
      <bottom/>
    </border>
    <border>
      <left/>
      <right style="hair"/>
      <top/>
      <bottom/>
    </border>
    <border>
      <left style="hair"/>
      <right style="thick"/>
      <top/>
      <bottom/>
    </border>
    <border>
      <left/>
      <right style="thick"/>
      <top/>
      <bottom style="thick"/>
    </border>
    <border>
      <left style="hair"/>
      <right style="medium"/>
      <top/>
      <bottom style="medium"/>
    </border>
    <border>
      <left/>
      <right style="hair"/>
      <top/>
      <bottom style="medium"/>
    </border>
    <border>
      <left style="hair"/>
      <right style="thick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/>
      <right/>
      <top style="thick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thin">
        <color indexed="8"/>
      </left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 style="thin">
        <color indexed="8"/>
      </top>
      <bottom style="thick"/>
    </border>
    <border>
      <left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/>
      <right style="thin"/>
      <top style="thick"/>
      <bottom style="thin">
        <color indexed="8"/>
      </bottom>
    </border>
    <border>
      <left/>
      <right style="hair"/>
      <top style="thick"/>
      <bottom style="thin">
        <color indexed="8"/>
      </bottom>
    </border>
    <border>
      <left style="thin"/>
      <right/>
      <top style="thick"/>
      <bottom/>
    </border>
    <border>
      <left style="thick"/>
      <right style="hair"/>
      <top style="thick"/>
      <bottom style="thin">
        <color indexed="8"/>
      </bottom>
    </border>
    <border>
      <left style="thick"/>
      <right style="hair"/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 style="thick"/>
    </border>
    <border>
      <left/>
      <right style="thick"/>
      <top style="thick"/>
      <bottom/>
    </border>
    <border>
      <left style="thin"/>
      <right style="thick"/>
      <top/>
      <bottom style="thin"/>
    </border>
    <border>
      <left style="hair"/>
      <right style="thin"/>
      <top style="thick"/>
      <bottom style="thin">
        <color indexed="8"/>
      </bottom>
    </border>
    <border>
      <left style="thick"/>
      <right/>
      <top/>
      <bottom style="thick"/>
    </border>
    <border>
      <left/>
      <right style="thin">
        <color indexed="8"/>
      </right>
      <top/>
      <bottom style="thick"/>
    </border>
    <border>
      <left style="thick"/>
      <right style="hair"/>
      <top style="thin">
        <color indexed="8"/>
      </top>
      <bottom style="thin"/>
    </border>
    <border>
      <left style="thick"/>
      <right style="hair">
        <color indexed="8"/>
      </right>
      <top style="thick"/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thick"/>
    </border>
    <border>
      <left style="hair"/>
      <right style="medium"/>
      <top/>
      <bottom/>
    </border>
    <border>
      <left style="hair"/>
      <right style="medium"/>
      <top/>
      <bottom style="thick"/>
    </border>
    <border>
      <left style="thick"/>
      <right/>
      <top/>
      <bottom style="thin">
        <color indexed="8"/>
      </bottom>
    </border>
    <border>
      <left style="thick"/>
      <right/>
      <top style="thick"/>
      <bottom style="thin">
        <color indexed="8"/>
      </bottom>
    </border>
    <border>
      <left style="thick"/>
      <right/>
      <top/>
      <bottom/>
    </border>
    <border>
      <left style="thick"/>
      <right/>
      <top style="medium"/>
      <bottom style="thin">
        <color indexed="8"/>
      </bottom>
    </border>
    <border>
      <left style="thick"/>
      <right/>
      <top/>
      <bottom style="medium"/>
    </border>
    <border>
      <left style="thin"/>
      <right/>
      <top style="thick"/>
      <bottom style="thin">
        <color indexed="8"/>
      </bottom>
    </border>
    <border>
      <left/>
      <right/>
      <top style="thick"/>
      <bottom style="thin">
        <color indexed="8"/>
      </bottom>
    </border>
    <border>
      <left style="thick"/>
      <right style="thin"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ck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ck"/>
      <top style="thick"/>
      <bottom style="thin">
        <color indexed="8"/>
      </bottom>
    </border>
    <border>
      <left/>
      <right style="thick"/>
      <top style="medium"/>
      <bottom style="thin">
        <color indexed="8"/>
      </bottom>
    </border>
    <border>
      <left/>
      <right style="thick"/>
      <top/>
      <bottom style="medium"/>
    </border>
    <border>
      <left/>
      <right style="thick"/>
      <top/>
      <bottom style="thin"/>
    </border>
    <border>
      <left/>
      <right style="thin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ck"/>
      <bottom style="medium"/>
    </border>
    <border>
      <left/>
      <right style="thick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medium"/>
      <top style="medium"/>
      <bottom style="thin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medium">
        <color indexed="8"/>
      </top>
      <bottom/>
    </border>
    <border>
      <left style="hair"/>
      <right style="hair"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 style="medium">
        <color indexed="8"/>
      </top>
      <bottom/>
    </border>
    <border>
      <left/>
      <right/>
      <top style="hair"/>
      <bottom style="thin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 style="thin">
        <color indexed="8"/>
      </right>
      <top style="thick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/>
      <bottom style="medium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hair"/>
      <top/>
      <bottom style="thick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 style="thin"/>
      <right style="thin">
        <color indexed="8"/>
      </right>
      <top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medium"/>
      <right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ck"/>
    </border>
    <border>
      <left/>
      <right style="medium"/>
      <top/>
      <bottom style="thick"/>
    </border>
    <border>
      <left style="thick"/>
      <right/>
      <top style="thick"/>
      <bottom/>
    </border>
    <border>
      <left style="thick"/>
      <right/>
      <top style="double"/>
      <bottom/>
    </border>
    <border>
      <left/>
      <right/>
      <top style="double"/>
      <bottom/>
    </border>
    <border>
      <left/>
      <right style="thick"/>
      <top style="double"/>
      <bottom/>
    </border>
    <border>
      <left style="thick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ck"/>
      <right/>
      <top style="thin">
        <color indexed="8"/>
      </top>
      <bottom style="thin">
        <color indexed="8"/>
      </bottom>
    </border>
    <border>
      <left style="hair"/>
      <right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hair"/>
      <right/>
      <top/>
      <bottom style="thin">
        <color indexed="8"/>
      </bottom>
    </border>
    <border>
      <left style="hair"/>
      <right/>
      <top/>
      <bottom style="thick"/>
    </border>
    <border>
      <left/>
      <right style="thick"/>
      <top style="thin">
        <color indexed="8"/>
      </top>
      <bottom style="thin"/>
    </border>
    <border>
      <left style="thick"/>
      <right/>
      <top style="thin">
        <color indexed="8"/>
      </top>
      <bottom style="thin"/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ck"/>
    </border>
    <border>
      <left/>
      <right style="thick"/>
      <top style="thin"/>
      <bottom/>
    </border>
    <border>
      <left style="thick"/>
      <right/>
      <top style="thin"/>
      <bottom style="thin">
        <color indexed="8"/>
      </bottom>
    </border>
    <border>
      <left style="thin">
        <color indexed="8"/>
      </left>
      <right style="hair"/>
      <top style="thin"/>
      <bottom style="thin">
        <color indexed="8"/>
      </bottom>
    </border>
    <border>
      <left style="thick"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 style="hair"/>
      <right/>
      <top style="thin"/>
      <bottom/>
    </border>
    <border>
      <left style="thin">
        <color indexed="8"/>
      </left>
      <right style="hair"/>
      <top style="thin">
        <color indexed="8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/>
      <right style="medium"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ck"/>
      <right style="thin"/>
      <top/>
      <bottom style="thin"/>
    </border>
    <border>
      <left/>
      <right style="thick"/>
      <top style="medium"/>
      <bottom/>
    </border>
    <border>
      <left/>
      <right style="thin">
        <color indexed="8"/>
      </right>
      <top style="medium"/>
      <bottom style="medium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 style="medium">
        <color indexed="8"/>
      </left>
      <right/>
      <top style="thin"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hair"/>
      <top style="thin">
        <color indexed="8"/>
      </top>
      <bottom/>
    </border>
    <border>
      <left style="thin"/>
      <right style="hair"/>
      <top/>
      <bottom style="medium"/>
    </border>
    <border>
      <left style="thin"/>
      <right style="hair"/>
      <top/>
      <bottom style="thin">
        <color indexed="8"/>
      </bottom>
    </border>
    <border>
      <left style="hair"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thin"/>
      <right style="hair"/>
      <top style="thin"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/>
      <top/>
      <bottom style="hair"/>
    </border>
    <border>
      <left/>
      <right/>
      <top style="hair">
        <color indexed="8"/>
      </top>
      <bottom style="hair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ck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 style="medium"/>
      <top style="medium"/>
      <bottom style="thick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8" fillId="2" borderId="0" applyNumberFormat="0" applyBorder="0" applyAlignment="0" applyProtection="0"/>
    <xf numFmtId="0" fontId="278" fillId="3" borderId="0" applyNumberFormat="0" applyBorder="0" applyAlignment="0" applyProtection="0"/>
    <xf numFmtId="0" fontId="278" fillId="4" borderId="0" applyNumberFormat="0" applyBorder="0" applyAlignment="0" applyProtection="0"/>
    <xf numFmtId="0" fontId="278" fillId="5" borderId="0" applyNumberFormat="0" applyBorder="0" applyAlignment="0" applyProtection="0"/>
    <xf numFmtId="0" fontId="278" fillId="6" borderId="0" applyNumberFormat="0" applyBorder="0" applyAlignment="0" applyProtection="0"/>
    <xf numFmtId="0" fontId="278" fillId="7" borderId="0" applyNumberFormat="0" applyBorder="0" applyAlignment="0" applyProtection="0"/>
    <xf numFmtId="0" fontId="278" fillId="8" borderId="0" applyNumberFormat="0" applyBorder="0" applyAlignment="0" applyProtection="0"/>
    <xf numFmtId="0" fontId="278" fillId="9" borderId="0" applyNumberFormat="0" applyBorder="0" applyAlignment="0" applyProtection="0"/>
    <xf numFmtId="0" fontId="278" fillId="10" borderId="0" applyNumberFormat="0" applyBorder="0" applyAlignment="0" applyProtection="0"/>
    <xf numFmtId="0" fontId="278" fillId="11" borderId="0" applyNumberFormat="0" applyBorder="0" applyAlignment="0" applyProtection="0"/>
    <xf numFmtId="0" fontId="278" fillId="12" borderId="0" applyNumberFormat="0" applyBorder="0" applyAlignment="0" applyProtection="0"/>
    <xf numFmtId="0" fontId="278" fillId="13" borderId="0" applyNumberFormat="0" applyBorder="0" applyAlignment="0" applyProtection="0"/>
    <xf numFmtId="0" fontId="279" fillId="14" borderId="0" applyNumberFormat="0" applyBorder="0" applyAlignment="0" applyProtection="0"/>
    <xf numFmtId="0" fontId="279" fillId="15" borderId="0" applyNumberFormat="0" applyBorder="0" applyAlignment="0" applyProtection="0"/>
    <xf numFmtId="0" fontId="279" fillId="16" borderId="0" applyNumberFormat="0" applyBorder="0" applyAlignment="0" applyProtection="0"/>
    <xf numFmtId="0" fontId="279" fillId="17" borderId="0" applyNumberFormat="0" applyBorder="0" applyAlignment="0" applyProtection="0"/>
    <xf numFmtId="0" fontId="279" fillId="18" borderId="0" applyNumberFormat="0" applyBorder="0" applyAlignment="0" applyProtection="0"/>
    <xf numFmtId="0" fontId="27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0" fillId="20" borderId="0" applyNumberFormat="0" applyBorder="0" applyAlignment="0" applyProtection="0"/>
    <xf numFmtId="0" fontId="281" fillId="0" borderId="0" applyNumberFormat="0" applyFill="0" applyBorder="0" applyAlignment="0" applyProtection="0"/>
    <xf numFmtId="0" fontId="28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83" fillId="22" borderId="0" applyNumberFormat="0" applyBorder="0" applyAlignment="0" applyProtection="0"/>
    <xf numFmtId="0" fontId="51" fillId="0" borderId="0">
      <alignment/>
      <protection/>
    </xf>
    <xf numFmtId="0" fontId="278" fillId="0" borderId="0">
      <alignment/>
      <protection/>
    </xf>
    <xf numFmtId="0" fontId="278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8" fillId="0" borderId="0">
      <alignment/>
      <protection/>
    </xf>
    <xf numFmtId="9" fontId="0" fillId="0" borderId="0" applyFont="0" applyFill="0" applyBorder="0" applyAlignment="0" applyProtection="0"/>
    <xf numFmtId="0" fontId="284" fillId="0" borderId="0" applyNumberFormat="0" applyFill="0" applyBorder="0" applyAlignment="0" applyProtection="0"/>
    <xf numFmtId="0" fontId="0" fillId="23" borderId="5" applyNumberFormat="0" applyAlignment="0" applyProtection="0"/>
    <xf numFmtId="0" fontId="285" fillId="0" borderId="6" applyNumberFormat="0" applyFill="0" applyAlignment="0" applyProtection="0"/>
    <xf numFmtId="0" fontId="286" fillId="0" borderId="7" applyNumberFormat="0" applyFill="0" applyAlignment="0" applyProtection="0"/>
    <xf numFmtId="0" fontId="287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5" fillId="24" borderId="8" applyNumberFormat="0" applyAlignment="0" applyProtection="0"/>
    <xf numFmtId="0" fontId="6" fillId="25" borderId="8" applyNumberFormat="0" applyAlignment="0" applyProtection="0"/>
    <xf numFmtId="0" fontId="7" fillId="25" borderId="9" applyNumberFormat="0" applyAlignment="0" applyProtection="0"/>
    <xf numFmtId="0" fontId="289" fillId="0" borderId="0" applyNumberFormat="0" applyFill="0" applyBorder="0" applyAlignment="0" applyProtection="0"/>
    <xf numFmtId="0" fontId="290" fillId="26" borderId="0" applyNumberFormat="0" applyBorder="0" applyAlignment="0" applyProtection="0"/>
    <xf numFmtId="0" fontId="279" fillId="27" borderId="0" applyNumberFormat="0" applyBorder="0" applyAlignment="0" applyProtection="0"/>
    <xf numFmtId="0" fontId="279" fillId="28" borderId="0" applyNumberFormat="0" applyBorder="0" applyAlignment="0" applyProtection="0"/>
    <xf numFmtId="0" fontId="279" fillId="29" borderId="0" applyNumberFormat="0" applyBorder="0" applyAlignment="0" applyProtection="0"/>
    <xf numFmtId="0" fontId="279" fillId="30" borderId="0" applyNumberFormat="0" applyBorder="0" applyAlignment="0" applyProtection="0"/>
    <xf numFmtId="0" fontId="279" fillId="31" borderId="0" applyNumberFormat="0" applyBorder="0" applyAlignment="0" applyProtection="0"/>
    <xf numFmtId="0" fontId="279" fillId="32" borderId="0" applyNumberFormat="0" applyBorder="0" applyAlignment="0" applyProtection="0"/>
  </cellStyleXfs>
  <cellXfs count="139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41" fillId="0" borderId="0" xfId="0" applyNumberFormat="1" applyFont="1" applyFill="1" applyBorder="1" applyAlignment="1">
      <alignment/>
    </xf>
    <xf numFmtId="49" fontId="41" fillId="0" borderId="14" xfId="0" applyNumberFormat="1" applyFont="1" applyFill="1" applyBorder="1" applyAlignment="1">
      <alignment/>
    </xf>
    <xf numFmtId="49" fontId="42" fillId="0" borderId="13" xfId="0" applyNumberFormat="1" applyFont="1" applyFill="1" applyBorder="1" applyAlignment="1" applyProtection="1">
      <alignment/>
      <protection locked="0"/>
    </xf>
    <xf numFmtId="0" fontId="43" fillId="0" borderId="13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18" fillId="0" borderId="16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7" fillId="35" borderId="10" xfId="0" applyFont="1" applyFill="1" applyBorder="1" applyAlignment="1">
      <alignment vertical="center"/>
    </xf>
    <xf numFmtId="0" fontId="0" fillId="36" borderId="19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2" fillId="36" borderId="2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/>
    </xf>
    <xf numFmtId="0" fontId="22" fillId="36" borderId="10" xfId="0" applyFont="1" applyFill="1" applyBorder="1" applyAlignment="1">
      <alignment horizontal="right" vertical="center"/>
    </xf>
    <xf numFmtId="0" fontId="0" fillId="36" borderId="21" xfId="0" applyFont="1" applyFill="1" applyBorder="1" applyAlignment="1">
      <alignment/>
    </xf>
    <xf numFmtId="0" fontId="291" fillId="0" borderId="0" xfId="49" applyFont="1" applyAlignment="1">
      <alignment horizontal="center"/>
      <protection/>
    </xf>
    <xf numFmtId="0" fontId="0" fillId="0" borderId="0" xfId="49" applyFont="1">
      <alignment/>
      <protection/>
    </xf>
    <xf numFmtId="0" fontId="18" fillId="0" borderId="0" xfId="49" applyFont="1" applyAlignment="1">
      <alignment horizontal="center"/>
      <protection/>
    </xf>
    <xf numFmtId="0" fontId="18" fillId="0" borderId="22" xfId="49" applyFont="1" applyBorder="1" applyAlignment="1">
      <alignment horizontal="center"/>
      <protection/>
    </xf>
    <xf numFmtId="0" fontId="37" fillId="37" borderId="23" xfId="49" applyFont="1" applyFill="1" applyBorder="1" applyAlignment="1">
      <alignment horizontal="center" vertical="center"/>
      <protection/>
    </xf>
    <xf numFmtId="0" fontId="37" fillId="37" borderId="24" xfId="49" applyFont="1" applyFill="1" applyBorder="1" applyAlignment="1">
      <alignment horizontal="center" vertical="center"/>
      <protection/>
    </xf>
    <xf numFmtId="0" fontId="37" fillId="37" borderId="25" xfId="49" applyFont="1" applyFill="1" applyBorder="1" applyAlignment="1">
      <alignment horizontal="center" vertical="center"/>
      <protection/>
    </xf>
    <xf numFmtId="0" fontId="37" fillId="37" borderId="26" xfId="49" applyFont="1" applyFill="1" applyBorder="1" applyAlignment="1">
      <alignment horizontal="center" vertical="center"/>
      <protection/>
    </xf>
    <xf numFmtId="0" fontId="0" fillId="0" borderId="0" xfId="49" applyFont="1" applyAlignment="1">
      <alignment horizontal="center"/>
      <protection/>
    </xf>
    <xf numFmtId="2" fontId="292" fillId="37" borderId="27" xfId="49" applyNumberFormat="1" applyFont="1" applyFill="1" applyBorder="1" applyAlignment="1">
      <alignment horizontal="center"/>
      <protection/>
    </xf>
    <xf numFmtId="49" fontId="293" fillId="0" borderId="28" xfId="49" applyNumberFormat="1" applyFont="1" applyBorder="1" applyAlignment="1">
      <alignment horizontal="center"/>
      <protection/>
    </xf>
    <xf numFmtId="0" fontId="294" fillId="0" borderId="29" xfId="49" applyFont="1" applyBorder="1" applyAlignment="1">
      <alignment horizontal="center"/>
      <protection/>
    </xf>
    <xf numFmtId="0" fontId="292" fillId="37" borderId="27" xfId="49" applyNumberFormat="1" applyFont="1" applyFill="1" applyBorder="1" applyAlignment="1">
      <alignment horizontal="center"/>
      <protection/>
    </xf>
    <xf numFmtId="49" fontId="293" fillId="0" borderId="29" xfId="49" applyNumberFormat="1" applyFont="1" applyBorder="1" applyAlignment="1">
      <alignment horizontal="center"/>
      <protection/>
    </xf>
    <xf numFmtId="0" fontId="0" fillId="0" borderId="27" xfId="49" applyFont="1" applyBorder="1">
      <alignment/>
      <protection/>
    </xf>
    <xf numFmtId="0" fontId="294" fillId="0" borderId="0" xfId="49" applyFont="1" applyBorder="1" applyAlignment="1">
      <alignment horizontal="center"/>
      <protection/>
    </xf>
    <xf numFmtId="49" fontId="293" fillId="0" borderId="30" xfId="49" applyNumberFormat="1" applyFont="1" applyBorder="1" applyAlignment="1">
      <alignment horizontal="center"/>
      <protection/>
    </xf>
    <xf numFmtId="0" fontId="294" fillId="0" borderId="17" xfId="49" applyFont="1" applyBorder="1" applyAlignment="1">
      <alignment horizontal="center"/>
      <protection/>
    </xf>
    <xf numFmtId="0" fontId="294" fillId="0" borderId="30" xfId="49" applyFont="1" applyBorder="1" applyAlignment="1">
      <alignment horizontal="center"/>
      <protection/>
    </xf>
    <xf numFmtId="2" fontId="0" fillId="0" borderId="0" xfId="49" applyNumberFormat="1" applyFont="1">
      <alignment/>
      <protection/>
    </xf>
    <xf numFmtId="49" fontId="0" fillId="0" borderId="0" xfId="49" applyNumberFormat="1" applyFont="1" applyBorder="1">
      <alignment/>
      <protection/>
    </xf>
    <xf numFmtId="0" fontId="0" fillId="0" borderId="0" xfId="49" applyFont="1" applyBorder="1">
      <alignment/>
      <protection/>
    </xf>
    <xf numFmtId="0" fontId="0" fillId="38" borderId="0" xfId="49" applyFont="1" applyFill="1" applyBorder="1">
      <alignment/>
      <protection/>
    </xf>
    <xf numFmtId="0" fontId="17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37" fillId="0" borderId="16" xfId="0" applyFont="1" applyBorder="1" applyAlignment="1">
      <alignment horizontal="left" vertical="center" indent="1"/>
    </xf>
    <xf numFmtId="0" fontId="0" fillId="0" borderId="12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5" fillId="0" borderId="27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43" fillId="39" borderId="37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 horizontal="center"/>
    </xf>
    <xf numFmtId="0" fontId="0" fillId="39" borderId="38" xfId="0" applyFont="1" applyFill="1" applyBorder="1" applyAlignment="1">
      <alignment horizontal="center"/>
    </xf>
    <xf numFmtId="0" fontId="43" fillId="39" borderId="39" xfId="0" applyFont="1" applyFill="1" applyBorder="1" applyAlignment="1">
      <alignment/>
    </xf>
    <xf numFmtId="0" fontId="0" fillId="39" borderId="40" xfId="0" applyFont="1" applyFill="1" applyBorder="1" applyAlignment="1">
      <alignment/>
    </xf>
    <xf numFmtId="0" fontId="0" fillId="39" borderId="40" xfId="0" applyFont="1" applyFill="1" applyBorder="1" applyAlignment="1">
      <alignment horizontal="center"/>
    </xf>
    <xf numFmtId="0" fontId="0" fillId="39" borderId="41" xfId="0" applyFont="1" applyFill="1" applyBorder="1" applyAlignment="1">
      <alignment horizontal="center"/>
    </xf>
    <xf numFmtId="0" fontId="31" fillId="23" borderId="42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295" fillId="39" borderId="43" xfId="0" applyFont="1" applyFill="1" applyBorder="1" applyAlignment="1">
      <alignment horizontal="center"/>
    </xf>
    <xf numFmtId="49" fontId="64" fillId="0" borderId="44" xfId="0" applyNumberFormat="1" applyFont="1" applyFill="1" applyBorder="1" applyAlignment="1">
      <alignment/>
    </xf>
    <xf numFmtId="0" fontId="43" fillId="0" borderId="27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3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296" fillId="39" borderId="45" xfId="0" applyFont="1" applyFill="1" applyBorder="1" applyAlignment="1">
      <alignment horizontal="center"/>
    </xf>
    <xf numFmtId="0" fontId="296" fillId="39" borderId="46" xfId="0" applyFont="1" applyFill="1" applyBorder="1" applyAlignment="1">
      <alignment horizontal="center"/>
    </xf>
    <xf numFmtId="0" fontId="297" fillId="0" borderId="0" xfId="49" applyFont="1" applyAlignment="1">
      <alignment horizont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170" fillId="40" borderId="49" xfId="49" applyFont="1" applyFill="1" applyBorder="1" applyAlignment="1">
      <alignment horizontal="center"/>
      <protection/>
    </xf>
    <xf numFmtId="0" fontId="171" fillId="40" borderId="50" xfId="49" applyFont="1" applyFill="1" applyBorder="1" applyAlignment="1">
      <alignment horizontal="center"/>
      <protection/>
    </xf>
    <xf numFmtId="0" fontId="171" fillId="40" borderId="51" xfId="49" applyFont="1" applyFill="1" applyBorder="1" applyAlignment="1">
      <alignment horizontal="center"/>
      <protection/>
    </xf>
    <xf numFmtId="0" fontId="0" fillId="0" borderId="52" xfId="49" applyFont="1" applyBorder="1">
      <alignment/>
      <protection/>
    </xf>
    <xf numFmtId="0" fontId="170" fillId="40" borderId="53" xfId="49" applyFont="1" applyFill="1" applyBorder="1" applyAlignment="1">
      <alignment horizontal="center"/>
      <protection/>
    </xf>
    <xf numFmtId="0" fontId="171" fillId="40" borderId="39" xfId="49" applyFont="1" applyFill="1" applyBorder="1" applyAlignment="1">
      <alignment horizontal="center"/>
      <protection/>
    </xf>
    <xf numFmtId="0" fontId="171" fillId="40" borderId="40" xfId="49" applyFont="1" applyFill="1" applyBorder="1" applyAlignment="1">
      <alignment horizontal="center"/>
      <protection/>
    </xf>
    <xf numFmtId="0" fontId="171" fillId="40" borderId="41" xfId="49" applyFont="1" applyFill="1" applyBorder="1" applyAlignment="1">
      <alignment horizontal="center"/>
      <protection/>
    </xf>
    <xf numFmtId="0" fontId="171" fillId="40" borderId="54" xfId="49" applyFont="1" applyFill="1" applyBorder="1" applyAlignment="1">
      <alignment horizontal="center"/>
      <protection/>
    </xf>
    <xf numFmtId="0" fontId="171" fillId="40" borderId="55" xfId="49" applyFont="1" applyFill="1" applyBorder="1" applyAlignment="1">
      <alignment horizontal="center"/>
      <protection/>
    </xf>
    <xf numFmtId="0" fontId="43" fillId="40" borderId="56" xfId="49" applyFont="1" applyFill="1" applyBorder="1" applyAlignment="1">
      <alignment horizontal="center"/>
      <protection/>
    </xf>
    <xf numFmtId="0" fontId="298" fillId="0" borderId="0" xfId="49" applyFont="1" applyAlignment="1">
      <alignment horizontal="center"/>
      <protection/>
    </xf>
    <xf numFmtId="0" fontId="299" fillId="0" borderId="38" xfId="49" applyFont="1" applyBorder="1" applyAlignment="1">
      <alignment horizontal="center"/>
      <protection/>
    </xf>
    <xf numFmtId="2" fontId="300" fillId="41" borderId="50" xfId="49" applyNumberFormat="1" applyFont="1" applyFill="1" applyBorder="1" applyAlignment="1">
      <alignment horizontal="center"/>
      <protection/>
    </xf>
    <xf numFmtId="0" fontId="301" fillId="6" borderId="51" xfId="49" applyFont="1" applyFill="1" applyBorder="1" applyAlignment="1">
      <alignment horizontal="center"/>
      <protection/>
    </xf>
    <xf numFmtId="0" fontId="43" fillId="40" borderId="57" xfId="49" applyFont="1" applyFill="1" applyBorder="1" applyAlignment="1">
      <alignment horizontal="center"/>
      <protection/>
    </xf>
    <xf numFmtId="0" fontId="298" fillId="0" borderId="0" xfId="49" applyFont="1" applyBorder="1" applyAlignment="1">
      <alignment horizontal="center"/>
      <protection/>
    </xf>
    <xf numFmtId="1" fontId="302" fillId="0" borderId="0" xfId="49" applyNumberFormat="1" applyFont="1" applyBorder="1" applyAlignment="1">
      <alignment horizontal="center"/>
      <protection/>
    </xf>
    <xf numFmtId="0" fontId="43" fillId="40" borderId="58" xfId="49" applyFont="1" applyFill="1" applyBorder="1" applyAlignment="1">
      <alignment horizontal="center"/>
      <protection/>
    </xf>
    <xf numFmtId="0" fontId="298" fillId="0" borderId="40" xfId="49" applyFont="1" applyBorder="1" applyAlignment="1">
      <alignment horizontal="center"/>
      <protection/>
    </xf>
    <xf numFmtId="0" fontId="299" fillId="0" borderId="41" xfId="49" applyFont="1" applyBorder="1" applyAlignment="1">
      <alignment horizontal="center"/>
      <protection/>
    </xf>
    <xf numFmtId="0" fontId="175" fillId="0" borderId="0" xfId="49" applyFont="1">
      <alignment/>
      <protection/>
    </xf>
    <xf numFmtId="0" fontId="0" fillId="0" borderId="59" xfId="49" applyFont="1" applyBorder="1">
      <alignment/>
      <protection/>
    </xf>
    <xf numFmtId="0" fontId="0" fillId="0" borderId="0" xfId="0" applyAlignment="1">
      <alignment/>
    </xf>
    <xf numFmtId="0" fontId="303" fillId="39" borderId="60" xfId="0" applyFont="1" applyFill="1" applyBorder="1" applyAlignment="1">
      <alignment/>
    </xf>
    <xf numFmtId="0" fontId="303" fillId="39" borderId="61" xfId="0" applyFont="1" applyFill="1" applyBorder="1" applyAlignment="1">
      <alignment/>
    </xf>
    <xf numFmtId="0" fontId="303" fillId="39" borderId="62" xfId="0" applyFont="1" applyFill="1" applyBorder="1" applyAlignment="1">
      <alignment/>
    </xf>
    <xf numFmtId="0" fontId="304" fillId="39" borderId="46" xfId="0" applyFont="1" applyFill="1" applyBorder="1" applyAlignment="1">
      <alignment horizontal="center"/>
    </xf>
    <xf numFmtId="0" fontId="77" fillId="33" borderId="20" xfId="0" applyFont="1" applyFill="1" applyBorder="1" applyAlignment="1">
      <alignment horizontal="center" vertical="center"/>
    </xf>
    <xf numFmtId="1" fontId="302" fillId="0" borderId="0" xfId="49" applyNumberFormat="1" applyFont="1" applyAlignment="1">
      <alignment horizontal="center"/>
      <protection/>
    </xf>
    <xf numFmtId="1" fontId="302" fillId="0" borderId="39" xfId="49" applyNumberFormat="1" applyFont="1" applyBorder="1" applyAlignment="1">
      <alignment horizontal="center"/>
      <protection/>
    </xf>
    <xf numFmtId="1" fontId="302" fillId="0" borderId="40" xfId="49" applyNumberFormat="1" applyFont="1" applyBorder="1" applyAlignment="1">
      <alignment horizontal="center"/>
      <protection/>
    </xf>
    <xf numFmtId="0" fontId="0" fillId="0" borderId="63" xfId="0" applyFont="1" applyBorder="1" applyAlignment="1">
      <alignment/>
    </xf>
    <xf numFmtId="49" fontId="38" fillId="0" borderId="12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170" fillId="0" borderId="0" xfId="0" applyFont="1" applyAlignment="1">
      <alignment horizontal="right"/>
    </xf>
    <xf numFmtId="0" fontId="305" fillId="42" borderId="64" xfId="0" applyFont="1" applyFill="1" applyBorder="1" applyAlignment="1">
      <alignment horizontal="center" vertical="center"/>
    </xf>
    <xf numFmtId="0" fontId="305" fillId="43" borderId="64" xfId="0" applyFont="1" applyFill="1" applyBorder="1" applyAlignment="1">
      <alignment horizontal="center" vertical="center"/>
    </xf>
    <xf numFmtId="0" fontId="305" fillId="43" borderId="65" xfId="0" applyFont="1" applyFill="1" applyBorder="1" applyAlignment="1">
      <alignment horizontal="center" vertical="center"/>
    </xf>
    <xf numFmtId="0" fontId="20" fillId="42" borderId="66" xfId="0" applyFont="1" applyFill="1" applyBorder="1" applyAlignment="1">
      <alignment horizontal="center" vertical="center"/>
    </xf>
    <xf numFmtId="0" fontId="0" fillId="42" borderId="66" xfId="0" applyFont="1" applyFill="1" applyBorder="1" applyAlignment="1">
      <alignment horizontal="center" vertical="center"/>
    </xf>
    <xf numFmtId="0" fontId="31" fillId="23" borderId="67" xfId="0" applyFont="1" applyFill="1" applyBorder="1" applyAlignment="1">
      <alignment horizontal="center"/>
    </xf>
    <xf numFmtId="0" fontId="16" fillId="35" borderId="68" xfId="0" applyFont="1" applyFill="1" applyBorder="1" applyAlignment="1">
      <alignment horizontal="center"/>
    </xf>
    <xf numFmtId="0" fontId="16" fillId="35" borderId="69" xfId="0" applyFont="1" applyFill="1" applyBorder="1" applyAlignment="1">
      <alignment horizontal="center"/>
    </xf>
    <xf numFmtId="0" fontId="16" fillId="35" borderId="70" xfId="0" applyFont="1" applyFill="1" applyBorder="1" applyAlignment="1">
      <alignment horizontal="center"/>
    </xf>
    <xf numFmtId="0" fontId="16" fillId="35" borderId="71" xfId="0" applyFont="1" applyFill="1" applyBorder="1" applyAlignment="1">
      <alignment horizontal="center"/>
    </xf>
    <xf numFmtId="0" fontId="16" fillId="35" borderId="72" xfId="0" applyFont="1" applyFill="1" applyBorder="1" applyAlignment="1">
      <alignment horizontal="center"/>
    </xf>
    <xf numFmtId="0" fontId="16" fillId="35" borderId="73" xfId="0" applyFont="1" applyFill="1" applyBorder="1" applyAlignment="1">
      <alignment horizontal="center"/>
    </xf>
    <xf numFmtId="2" fontId="306" fillId="37" borderId="27" xfId="49" applyNumberFormat="1" applyFont="1" applyFill="1" applyBorder="1" applyAlignment="1">
      <alignment horizontal="center"/>
      <protection/>
    </xf>
    <xf numFmtId="2" fontId="306" fillId="37" borderId="36" xfId="49" applyNumberFormat="1" applyFont="1" applyFill="1" applyBorder="1" applyAlignment="1">
      <alignment horizontal="center"/>
      <protection/>
    </xf>
    <xf numFmtId="0" fontId="307" fillId="0" borderId="35" xfId="49" applyFont="1" applyBorder="1" applyAlignment="1">
      <alignment horizontal="center"/>
      <protection/>
    </xf>
    <xf numFmtId="0" fontId="307" fillId="0" borderId="22" xfId="49" applyFont="1" applyBorder="1" applyAlignment="1">
      <alignment horizontal="center"/>
      <protection/>
    </xf>
    <xf numFmtId="0" fontId="0" fillId="39" borderId="74" xfId="0" applyFont="1" applyFill="1" applyBorder="1" applyAlignment="1">
      <alignment horizontal="center"/>
    </xf>
    <xf numFmtId="0" fontId="0" fillId="39" borderId="75" xfId="0" applyFont="1" applyFill="1" applyBorder="1" applyAlignment="1">
      <alignment horizontal="center"/>
    </xf>
    <xf numFmtId="0" fontId="308" fillId="39" borderId="76" xfId="0" applyFont="1" applyFill="1" applyBorder="1" applyAlignment="1">
      <alignment horizontal="center"/>
    </xf>
    <xf numFmtId="0" fontId="308" fillId="39" borderId="62" xfId="0" applyFont="1" applyFill="1" applyBorder="1" applyAlignment="1">
      <alignment horizontal="center"/>
    </xf>
    <xf numFmtId="49" fontId="33" fillId="38" borderId="0" xfId="0" applyNumberFormat="1" applyFont="1" applyFill="1" applyBorder="1" applyAlignment="1">
      <alignment horizontal="center"/>
    </xf>
    <xf numFmtId="0" fontId="36" fillId="44" borderId="77" xfId="0" applyNumberFormat="1" applyFont="1" applyFill="1" applyBorder="1" applyAlignment="1">
      <alignment horizontal="center"/>
    </xf>
    <xf numFmtId="49" fontId="36" fillId="38" borderId="0" xfId="0" applyNumberFormat="1" applyFont="1" applyFill="1" applyBorder="1" applyAlignment="1">
      <alignment horizontal="center"/>
    </xf>
    <xf numFmtId="0" fontId="309" fillId="39" borderId="78" xfId="49" applyFont="1" applyFill="1" applyBorder="1" applyAlignment="1">
      <alignment horizontal="center"/>
      <protection/>
    </xf>
    <xf numFmtId="0" fontId="309" fillId="39" borderId="79" xfId="49" applyFont="1" applyFill="1" applyBorder="1" applyAlignment="1">
      <alignment horizontal="center"/>
      <protection/>
    </xf>
    <xf numFmtId="0" fontId="278" fillId="0" borderId="0" xfId="51">
      <alignment/>
      <protection/>
    </xf>
    <xf numFmtId="0" fontId="37" fillId="0" borderId="0" xfId="0" applyFont="1" applyBorder="1" applyAlignment="1">
      <alignment horizontal="right"/>
    </xf>
    <xf numFmtId="1" fontId="299" fillId="0" borderId="38" xfId="49" applyNumberFormat="1" applyFont="1" applyBorder="1" applyAlignment="1">
      <alignment horizontal="center"/>
      <protection/>
    </xf>
    <xf numFmtId="1" fontId="298" fillId="0" borderId="0" xfId="49" applyNumberFormat="1" applyFont="1" applyAlignment="1">
      <alignment horizontal="center"/>
      <protection/>
    </xf>
    <xf numFmtId="0" fontId="303" fillId="39" borderId="79" xfId="49" applyFont="1" applyFill="1" applyBorder="1" applyAlignment="1">
      <alignment horizontal="center"/>
      <protection/>
    </xf>
    <xf numFmtId="0" fontId="303" fillId="39" borderId="80" xfId="49" applyFont="1" applyFill="1" applyBorder="1" applyAlignment="1">
      <alignment horizontal="center"/>
      <protection/>
    </xf>
    <xf numFmtId="0" fontId="58" fillId="0" borderId="60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14" fontId="16" fillId="0" borderId="62" xfId="0" applyNumberFormat="1" applyFont="1" applyBorder="1" applyAlignment="1">
      <alignment horizontal="center"/>
    </xf>
    <xf numFmtId="14" fontId="16" fillId="0" borderId="38" xfId="0" applyNumberFormat="1" applyFont="1" applyBorder="1" applyAlignment="1">
      <alignment horizontal="center"/>
    </xf>
    <xf numFmtId="14" fontId="16" fillId="0" borderId="41" xfId="0" applyNumberFormat="1" applyFont="1" applyBorder="1" applyAlignment="1">
      <alignment horizontal="center"/>
    </xf>
    <xf numFmtId="49" fontId="310" fillId="0" borderId="81" xfId="49" applyNumberFormat="1" applyFont="1" applyBorder="1" applyAlignment="1">
      <alignment shrinkToFit="1"/>
      <protection/>
    </xf>
    <xf numFmtId="49" fontId="310" fillId="0" borderId="82" xfId="49" applyNumberFormat="1" applyFont="1" applyBorder="1" applyAlignment="1">
      <alignment shrinkToFit="1"/>
      <protection/>
    </xf>
    <xf numFmtId="49" fontId="310" fillId="0" borderId="83" xfId="49" applyNumberFormat="1" applyFont="1" applyBorder="1" applyAlignment="1">
      <alignment shrinkToFit="1"/>
      <protection/>
    </xf>
    <xf numFmtId="49" fontId="64" fillId="0" borderId="63" xfId="0" applyNumberFormat="1" applyFont="1" applyFill="1" applyBorder="1" applyAlignment="1">
      <alignment horizontal="left"/>
    </xf>
    <xf numFmtId="14" fontId="295" fillId="39" borderId="43" xfId="0" applyNumberFormat="1" applyFont="1" applyFill="1" applyBorder="1" applyAlignment="1">
      <alignment horizontal="center"/>
    </xf>
    <xf numFmtId="1" fontId="311" fillId="44" borderId="77" xfId="0" applyNumberFormat="1" applyFont="1" applyFill="1" applyBorder="1" applyAlignment="1">
      <alignment horizontal="center"/>
    </xf>
    <xf numFmtId="0" fontId="0" fillId="45" borderId="84" xfId="0" applyFont="1" applyFill="1" applyBorder="1" applyAlignment="1">
      <alignment/>
    </xf>
    <xf numFmtId="0" fontId="35" fillId="46" borderId="84" xfId="0" applyFont="1" applyFill="1" applyBorder="1" applyAlignment="1">
      <alignment horizontal="center"/>
    </xf>
    <xf numFmtId="0" fontId="35" fillId="46" borderId="85" xfId="0" applyFont="1" applyFill="1" applyBorder="1" applyAlignment="1">
      <alignment horizontal="center"/>
    </xf>
    <xf numFmtId="0" fontId="312" fillId="47" borderId="86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0" fontId="69" fillId="48" borderId="87" xfId="0" applyFont="1" applyFill="1" applyBorder="1" applyAlignment="1">
      <alignment horizontal="center" vertical="center"/>
    </xf>
    <xf numFmtId="0" fontId="69" fillId="48" borderId="59" xfId="0" applyFont="1" applyFill="1" applyBorder="1" applyAlignment="1">
      <alignment horizontal="center" vertical="center"/>
    </xf>
    <xf numFmtId="0" fontId="69" fillId="48" borderId="88" xfId="0" applyFont="1" applyFill="1" applyBorder="1" applyAlignment="1">
      <alignment horizontal="center" vertical="center"/>
    </xf>
    <xf numFmtId="0" fontId="69" fillId="0" borderId="89" xfId="0" applyFont="1" applyFill="1" applyBorder="1" applyAlignment="1">
      <alignment horizontal="center" vertical="center"/>
    </xf>
    <xf numFmtId="0" fontId="69" fillId="0" borderId="59" xfId="0" applyFont="1" applyFill="1" applyBorder="1" applyAlignment="1">
      <alignment horizontal="center" vertical="center"/>
    </xf>
    <xf numFmtId="0" fontId="313" fillId="49" borderId="90" xfId="0" applyNumberFormat="1" applyFont="1" applyFill="1" applyBorder="1" applyAlignment="1">
      <alignment horizontal="center"/>
    </xf>
    <xf numFmtId="0" fontId="80" fillId="50" borderId="91" xfId="0" applyNumberFormat="1" applyFont="1" applyFill="1" applyBorder="1" applyAlignment="1">
      <alignment shrinkToFit="1"/>
    </xf>
    <xf numFmtId="0" fontId="0" fillId="45" borderId="92" xfId="0" applyFont="1" applyFill="1" applyBorder="1" applyAlignment="1">
      <alignment horizontal="right"/>
    </xf>
    <xf numFmtId="0" fontId="69" fillId="0" borderId="93" xfId="0" applyFont="1" applyFill="1" applyBorder="1" applyAlignment="1">
      <alignment horizontal="center" vertical="center"/>
    </xf>
    <xf numFmtId="0" fontId="32" fillId="0" borderId="48" xfId="0" applyFont="1" applyBorder="1" applyAlignment="1">
      <alignment/>
    </xf>
    <xf numFmtId="1" fontId="314" fillId="51" borderId="94" xfId="0" applyNumberFormat="1" applyFont="1" applyFill="1" applyBorder="1" applyAlignment="1">
      <alignment horizontal="center"/>
    </xf>
    <xf numFmtId="0" fontId="0" fillId="0" borderId="52" xfId="0" applyFont="1" applyBorder="1" applyAlignment="1">
      <alignment/>
    </xf>
    <xf numFmtId="0" fontId="69" fillId="48" borderId="95" xfId="0" applyFont="1" applyFill="1" applyBorder="1" applyAlignment="1">
      <alignment horizontal="center" vertical="center"/>
    </xf>
    <xf numFmtId="0" fontId="0" fillId="45" borderId="47" xfId="0" applyFont="1" applyFill="1" applyBorder="1" applyAlignment="1">
      <alignment/>
    </xf>
    <xf numFmtId="0" fontId="0" fillId="45" borderId="96" xfId="0" applyFont="1" applyFill="1" applyBorder="1" applyAlignment="1">
      <alignment horizontal="right"/>
    </xf>
    <xf numFmtId="1" fontId="34" fillId="51" borderId="94" xfId="0" applyNumberFormat="1" applyFont="1" applyFill="1" applyBorder="1" applyAlignment="1">
      <alignment horizontal="center"/>
    </xf>
    <xf numFmtId="0" fontId="0" fillId="45" borderId="96" xfId="0" applyFont="1" applyFill="1" applyBorder="1" applyAlignment="1">
      <alignment/>
    </xf>
    <xf numFmtId="0" fontId="34" fillId="51" borderId="94" xfId="0" applyNumberFormat="1" applyFont="1" applyFill="1" applyBorder="1" applyAlignment="1">
      <alignment horizontal="center"/>
    </xf>
    <xf numFmtId="0" fontId="35" fillId="46" borderId="47" xfId="0" applyFont="1" applyFill="1" applyBorder="1" applyAlignment="1">
      <alignment horizontal="center"/>
    </xf>
    <xf numFmtId="0" fontId="35" fillId="46" borderId="97" xfId="0" applyFont="1" applyFill="1" applyBorder="1" applyAlignment="1">
      <alignment horizontal="center"/>
    </xf>
    <xf numFmtId="0" fontId="80" fillId="50" borderId="98" xfId="0" applyNumberFormat="1" applyFont="1" applyFill="1" applyBorder="1" applyAlignment="1">
      <alignment shrinkToFit="1"/>
    </xf>
    <xf numFmtId="49" fontId="52" fillId="0" borderId="0" xfId="49" applyNumberFormat="1" applyFont="1" applyBorder="1" applyAlignment="1">
      <alignment horizontal="center"/>
      <protection/>
    </xf>
    <xf numFmtId="14" fontId="315" fillId="0" borderId="0" xfId="0" applyNumberFormat="1" applyFont="1" applyAlignment="1">
      <alignment/>
    </xf>
    <xf numFmtId="49" fontId="38" fillId="0" borderId="44" xfId="0" applyNumberFormat="1" applyFont="1" applyFill="1" applyBorder="1" applyAlignment="1">
      <alignment horizontal="right" vertical="center"/>
    </xf>
    <xf numFmtId="49" fontId="39" fillId="0" borderId="13" xfId="0" applyNumberFormat="1" applyFont="1" applyFill="1" applyBorder="1" applyAlignment="1">
      <alignment vertical="center"/>
    </xf>
    <xf numFmtId="49" fontId="38" fillId="0" borderId="32" xfId="0" applyNumberFormat="1" applyFont="1" applyFill="1" applyBorder="1" applyAlignment="1">
      <alignment horizontal="right" vertical="center"/>
    </xf>
    <xf numFmtId="49" fontId="43" fillId="0" borderId="12" xfId="0" applyNumberFormat="1" applyFont="1" applyBorder="1" applyAlignment="1" applyProtection="1">
      <alignment horizontal="center" vertical="center"/>
      <protection locked="0"/>
    </xf>
    <xf numFmtId="49" fontId="64" fillId="0" borderId="0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  <xf numFmtId="49" fontId="64" fillId="0" borderId="31" xfId="0" applyNumberFormat="1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 applyProtection="1">
      <alignment horizontal="center" vertical="center"/>
      <protection locked="0"/>
    </xf>
    <xf numFmtId="0" fontId="37" fillId="0" borderId="12" xfId="0" applyFont="1" applyBorder="1" applyAlignment="1">
      <alignment horizontal="left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8" fillId="0" borderId="14" xfId="0" applyNumberFormat="1" applyFont="1" applyFill="1" applyBorder="1" applyAlignment="1">
      <alignment horizontal="left" vertical="center"/>
    </xf>
    <xf numFmtId="0" fontId="313" fillId="49" borderId="90" xfId="0" applyNumberFormat="1" applyFont="1" applyFill="1" applyBorder="1" applyAlignment="1">
      <alignment horizontal="center" vertical="center"/>
    </xf>
    <xf numFmtId="1" fontId="19" fillId="52" borderId="99" xfId="49" applyNumberFormat="1" applyFont="1" applyFill="1" applyBorder="1" applyAlignment="1">
      <alignment horizontal="center"/>
      <protection/>
    </xf>
    <xf numFmtId="1" fontId="19" fillId="52" borderId="100" xfId="49" applyNumberFormat="1" applyFont="1" applyFill="1" applyBorder="1" applyAlignment="1">
      <alignment horizontal="center"/>
      <protection/>
    </xf>
    <xf numFmtId="1" fontId="19" fillId="52" borderId="101" xfId="49" applyNumberFormat="1" applyFont="1" applyFill="1" applyBorder="1" applyAlignment="1">
      <alignment horizontal="center"/>
      <protection/>
    </xf>
    <xf numFmtId="0" fontId="53" fillId="0" borderId="0" xfId="49" applyFont="1" applyBorder="1" applyAlignment="1">
      <alignment horizontal="center" vertical="center"/>
      <protection/>
    </xf>
    <xf numFmtId="0" fontId="316" fillId="53" borderId="102" xfId="49" applyFont="1" applyFill="1" applyBorder="1" applyAlignment="1">
      <alignment horizontal="center"/>
      <protection/>
    </xf>
    <xf numFmtId="0" fontId="316" fillId="53" borderId="103" xfId="49" applyFont="1" applyFill="1" applyBorder="1" applyAlignment="1">
      <alignment horizontal="center"/>
      <protection/>
    </xf>
    <xf numFmtId="0" fontId="317" fillId="0" borderId="0" xfId="49" applyFont="1" applyAlignment="1">
      <alignment/>
      <protection/>
    </xf>
    <xf numFmtId="0" fontId="295" fillId="39" borderId="60" xfId="0" applyFont="1" applyFill="1" applyBorder="1" applyAlignment="1">
      <alignment/>
    </xf>
    <xf numFmtId="0" fontId="295" fillId="39" borderId="61" xfId="0" applyFont="1" applyFill="1" applyBorder="1" applyAlignment="1">
      <alignment/>
    </xf>
    <xf numFmtId="0" fontId="295" fillId="39" borderId="62" xfId="0" applyFont="1" applyFill="1" applyBorder="1" applyAlignment="1">
      <alignment/>
    </xf>
    <xf numFmtId="0" fontId="295" fillId="39" borderId="37" xfId="0" applyFont="1" applyFill="1" applyBorder="1" applyAlignment="1">
      <alignment/>
    </xf>
    <xf numFmtId="0" fontId="295" fillId="39" borderId="0" xfId="0" applyFont="1" applyFill="1" applyBorder="1" applyAlignment="1">
      <alignment/>
    </xf>
    <xf numFmtId="0" fontId="295" fillId="39" borderId="38" xfId="0" applyFont="1" applyFill="1" applyBorder="1" applyAlignment="1">
      <alignment/>
    </xf>
    <xf numFmtId="0" fontId="295" fillId="39" borderId="39" xfId="0" applyFont="1" applyFill="1" applyBorder="1" applyAlignment="1">
      <alignment/>
    </xf>
    <xf numFmtId="0" fontId="295" fillId="39" borderId="40" xfId="0" applyFont="1" applyFill="1" applyBorder="1" applyAlignment="1">
      <alignment/>
    </xf>
    <xf numFmtId="0" fontId="295" fillId="39" borderId="41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318" fillId="38" borderId="0" xfId="0" applyFont="1" applyFill="1" applyBorder="1" applyAlignment="1">
      <alignment horizontal="center"/>
    </xf>
    <xf numFmtId="0" fontId="318" fillId="38" borderId="0" xfId="0" applyFont="1" applyFill="1" applyBorder="1" applyAlignment="1">
      <alignment/>
    </xf>
    <xf numFmtId="0" fontId="89" fillId="38" borderId="0" xfId="0" applyFont="1" applyFill="1" applyBorder="1" applyAlignment="1">
      <alignment horizontal="center"/>
    </xf>
    <xf numFmtId="0" fontId="89" fillId="38" borderId="27" xfId="0" applyFont="1" applyFill="1" applyBorder="1" applyAlignment="1">
      <alignment horizontal="center"/>
    </xf>
    <xf numFmtId="0" fontId="0" fillId="54" borderId="0" xfId="0" applyFont="1" applyFill="1" applyBorder="1" applyAlignment="1">
      <alignment/>
    </xf>
    <xf numFmtId="49" fontId="0" fillId="54" borderId="0" xfId="0" applyNumberFormat="1" applyFont="1" applyFill="1" applyBorder="1" applyAlignment="1">
      <alignment/>
    </xf>
    <xf numFmtId="0" fontId="0" fillId="54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49" fontId="94" fillId="54" borderId="0" xfId="0" applyNumberFormat="1" applyFont="1" applyFill="1" applyBorder="1" applyAlignment="1">
      <alignment/>
    </xf>
    <xf numFmtId="0" fontId="95" fillId="54" borderId="0" xfId="0" applyFont="1" applyFill="1" applyBorder="1" applyAlignment="1">
      <alignment/>
    </xf>
    <xf numFmtId="0" fontId="96" fillId="54" borderId="0" xfId="0" applyFont="1" applyFill="1" applyBorder="1" applyAlignment="1">
      <alignment horizontal="center"/>
    </xf>
    <xf numFmtId="0" fontId="58" fillId="54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295" fillId="0" borderId="0" xfId="0" applyFont="1" applyBorder="1" applyAlignment="1">
      <alignment horizontal="center"/>
    </xf>
    <xf numFmtId="0" fontId="319" fillId="0" borderId="0" xfId="0" applyFont="1" applyBorder="1" applyAlignment="1">
      <alignment horizontal="center"/>
    </xf>
    <xf numFmtId="0" fontId="320" fillId="0" borderId="0" xfId="0" applyFont="1" applyBorder="1" applyAlignment="1">
      <alignment horizontal="center"/>
    </xf>
    <xf numFmtId="0" fontId="321" fillId="0" borderId="0" xfId="0" applyFont="1" applyBorder="1" applyAlignment="1">
      <alignment horizontal="center"/>
    </xf>
    <xf numFmtId="0" fontId="322" fillId="0" borderId="0" xfId="0" applyFont="1" applyBorder="1" applyAlignment="1">
      <alignment horizontal="center"/>
    </xf>
    <xf numFmtId="0" fontId="323" fillId="0" borderId="0" xfId="0" applyFont="1" applyBorder="1" applyAlignment="1">
      <alignment horizontal="center"/>
    </xf>
    <xf numFmtId="0" fontId="324" fillId="0" borderId="0" xfId="0" applyFont="1" applyBorder="1" applyAlignment="1">
      <alignment/>
    </xf>
    <xf numFmtId="0" fontId="295" fillId="0" borderId="0" xfId="0" applyFont="1" applyBorder="1" applyAlignment="1">
      <alignment/>
    </xf>
    <xf numFmtId="0" fontId="325" fillId="0" borderId="0" xfId="0" applyFont="1" applyBorder="1" applyAlignment="1">
      <alignment/>
    </xf>
    <xf numFmtId="0" fontId="320" fillId="0" borderId="0" xfId="0" applyFont="1" applyBorder="1" applyAlignment="1">
      <alignment/>
    </xf>
    <xf numFmtId="0" fontId="326" fillId="0" borderId="0" xfId="0" applyFont="1" applyBorder="1" applyAlignment="1">
      <alignment/>
    </xf>
    <xf numFmtId="0" fontId="322" fillId="0" borderId="0" xfId="0" applyFont="1" applyBorder="1" applyAlignment="1">
      <alignment/>
    </xf>
    <xf numFmtId="0" fontId="97" fillId="0" borderId="0" xfId="48">
      <alignment/>
      <protection/>
    </xf>
    <xf numFmtId="16" fontId="97" fillId="0" borderId="0" xfId="48" applyNumberFormat="1">
      <alignment/>
      <protection/>
    </xf>
    <xf numFmtId="0" fontId="327" fillId="0" borderId="0" xfId="48" applyFont="1">
      <alignment/>
      <protection/>
    </xf>
    <xf numFmtId="0" fontId="328" fillId="0" borderId="0" xfId="48" applyFont="1">
      <alignment/>
      <protection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14" fontId="315" fillId="0" borderId="0" xfId="0" applyNumberFormat="1" applyFont="1" applyAlignment="1">
      <alignment horizontal="center"/>
    </xf>
    <xf numFmtId="0" fontId="318" fillId="38" borderId="0" xfId="0" applyFont="1" applyFill="1" applyBorder="1" applyAlignment="1">
      <alignment horizontal="center"/>
    </xf>
    <xf numFmtId="0" fontId="104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196" fillId="0" borderId="0" xfId="0" applyFont="1" applyAlignment="1">
      <alignment/>
    </xf>
    <xf numFmtId="0" fontId="329" fillId="39" borderId="0" xfId="0" applyFont="1" applyFill="1" applyBorder="1" applyAlignment="1">
      <alignment horizontal="center" vertical="center"/>
    </xf>
    <xf numFmtId="1" fontId="302" fillId="0" borderId="0" xfId="49" applyNumberFormat="1" applyFont="1" applyBorder="1" applyAlignment="1" applyProtection="1">
      <alignment horizontal="center"/>
      <protection locked="0"/>
    </xf>
    <xf numFmtId="0" fontId="298" fillId="0" borderId="0" xfId="49" applyFont="1" applyBorder="1" applyAlignment="1" applyProtection="1">
      <alignment horizontal="center"/>
      <protection locked="0"/>
    </xf>
    <xf numFmtId="0" fontId="299" fillId="0" borderId="38" xfId="49" applyFont="1" applyBorder="1" applyAlignment="1" applyProtection="1">
      <alignment horizontal="center"/>
      <protection locked="0"/>
    </xf>
    <xf numFmtId="1" fontId="302" fillId="0" borderId="0" xfId="49" applyNumberFormat="1" applyFont="1" applyAlignment="1" applyProtection="1">
      <alignment horizontal="center"/>
      <protection locked="0"/>
    </xf>
    <xf numFmtId="1" fontId="298" fillId="0" borderId="0" xfId="49" applyNumberFormat="1" applyFont="1" applyAlignment="1" applyProtection="1">
      <alignment horizontal="center"/>
      <protection locked="0"/>
    </xf>
    <xf numFmtId="1" fontId="302" fillId="0" borderId="40" xfId="49" applyNumberFormat="1" applyFont="1" applyBorder="1" applyAlignment="1" applyProtection="1">
      <alignment horizontal="center"/>
      <protection locked="0"/>
    </xf>
    <xf numFmtId="0" fontId="299" fillId="0" borderId="41" xfId="49" applyFont="1" applyBorder="1" applyAlignment="1" applyProtection="1">
      <alignment horizontal="center"/>
      <protection locked="0"/>
    </xf>
    <xf numFmtId="49" fontId="90" fillId="57" borderId="104" xfId="0" applyNumberFormat="1" applyFont="1" applyFill="1" applyBorder="1" applyAlignment="1">
      <alignment horizontal="center"/>
    </xf>
    <xf numFmtId="49" fontId="90" fillId="57" borderId="96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90" fillId="58" borderId="0" xfId="0" applyNumberFormat="1" applyFont="1" applyFill="1" applyBorder="1" applyAlignment="1">
      <alignment horizontal="center"/>
    </xf>
    <xf numFmtId="49" fontId="91" fillId="58" borderId="0" xfId="0" applyNumberFormat="1" applyFont="1" applyFill="1" applyBorder="1" applyAlignment="1">
      <alignment/>
    </xf>
    <xf numFmtId="0" fontId="330" fillId="58" borderId="0" xfId="0" applyNumberFormat="1" applyFont="1" applyFill="1" applyBorder="1" applyAlignment="1">
      <alignment horizontal="center"/>
    </xf>
    <xf numFmtId="49" fontId="90" fillId="59" borderId="105" xfId="0" applyNumberFormat="1" applyFont="1" applyFill="1" applyBorder="1" applyAlignment="1">
      <alignment horizontal="center"/>
    </xf>
    <xf numFmtId="49" fontId="90" fillId="59" borderId="106" xfId="0" applyNumberFormat="1" applyFont="1" applyFill="1" applyBorder="1" applyAlignment="1">
      <alignment horizontal="center"/>
    </xf>
    <xf numFmtId="49" fontId="90" fillId="57" borderId="107" xfId="0" applyNumberFormat="1" applyFont="1" applyFill="1" applyBorder="1" applyAlignment="1">
      <alignment horizontal="center"/>
    </xf>
    <xf numFmtId="49" fontId="90" fillId="57" borderId="108" xfId="0" applyNumberFormat="1" applyFont="1" applyFill="1" applyBorder="1" applyAlignment="1">
      <alignment horizontal="center"/>
    </xf>
    <xf numFmtId="49" fontId="93" fillId="58" borderId="0" xfId="0" applyNumberFormat="1" applyFont="1" applyFill="1" applyBorder="1" applyAlignment="1">
      <alignment horizontal="center"/>
    </xf>
    <xf numFmtId="49" fontId="58" fillId="58" borderId="0" xfId="0" applyNumberFormat="1" applyFont="1" applyFill="1" applyBorder="1" applyAlignment="1">
      <alignment horizontal="center"/>
    </xf>
    <xf numFmtId="49" fontId="90" fillId="57" borderId="105" xfId="0" applyNumberFormat="1" applyFont="1" applyFill="1" applyBorder="1" applyAlignment="1">
      <alignment horizontal="center" vertical="center"/>
    </xf>
    <xf numFmtId="49" fontId="331" fillId="60" borderId="109" xfId="0" applyNumberFormat="1" applyFont="1" applyFill="1" applyBorder="1" applyAlignment="1">
      <alignment horizontal="center" vertical="center"/>
    </xf>
    <xf numFmtId="0" fontId="332" fillId="60" borderId="110" xfId="0" applyNumberFormat="1" applyFont="1" applyFill="1" applyBorder="1" applyAlignment="1">
      <alignment horizontal="center" vertical="center"/>
    </xf>
    <xf numFmtId="49" fontId="333" fillId="60" borderId="87" xfId="0" applyNumberFormat="1" applyFont="1" applyFill="1" applyBorder="1" applyAlignment="1">
      <alignment horizontal="center" vertical="center"/>
    </xf>
    <xf numFmtId="49" fontId="90" fillId="57" borderId="106" xfId="0" applyNumberFormat="1" applyFont="1" applyFill="1" applyBorder="1" applyAlignment="1">
      <alignment horizontal="center" vertical="center"/>
    </xf>
    <xf numFmtId="49" fontId="334" fillId="60" borderId="27" xfId="0" applyNumberFormat="1" applyFont="1" applyFill="1" applyBorder="1" applyAlignment="1">
      <alignment horizontal="center" vertical="center"/>
    </xf>
    <xf numFmtId="0" fontId="332" fillId="60" borderId="0" xfId="0" applyNumberFormat="1" applyFont="1" applyFill="1" applyBorder="1" applyAlignment="1">
      <alignment horizontal="center" vertical="center"/>
    </xf>
    <xf numFmtId="49" fontId="335" fillId="60" borderId="35" xfId="0" applyNumberFormat="1" applyFont="1" applyFill="1" applyBorder="1" applyAlignment="1">
      <alignment horizontal="center" vertical="center"/>
    </xf>
    <xf numFmtId="49" fontId="90" fillId="57" borderId="111" xfId="0" applyNumberFormat="1" applyFont="1" applyFill="1" applyBorder="1" applyAlignment="1">
      <alignment horizontal="center" vertical="center"/>
    </xf>
    <xf numFmtId="49" fontId="334" fillId="61" borderId="112" xfId="0" applyNumberFormat="1" applyFont="1" applyFill="1" applyBorder="1" applyAlignment="1">
      <alignment horizontal="center" vertical="center"/>
    </xf>
    <xf numFmtId="0" fontId="332" fillId="61" borderId="113" xfId="0" applyNumberFormat="1" applyFont="1" applyFill="1" applyBorder="1" applyAlignment="1">
      <alignment horizontal="center" vertical="center"/>
    </xf>
    <xf numFmtId="49" fontId="335" fillId="61" borderId="114" xfId="0" applyNumberFormat="1" applyFont="1" applyFill="1" applyBorder="1" applyAlignment="1">
      <alignment horizontal="center" vertical="center"/>
    </xf>
    <xf numFmtId="49" fontId="90" fillId="57" borderId="115" xfId="0" applyNumberFormat="1" applyFont="1" applyFill="1" applyBorder="1" applyAlignment="1">
      <alignment horizontal="center" vertical="center"/>
    </xf>
    <xf numFmtId="49" fontId="336" fillId="61" borderId="116" xfId="0" applyNumberFormat="1" applyFont="1" applyFill="1" applyBorder="1" applyAlignment="1">
      <alignment horizontal="center" vertical="center"/>
    </xf>
    <xf numFmtId="0" fontId="332" fillId="61" borderId="40" xfId="0" applyNumberFormat="1" applyFont="1" applyFill="1" applyBorder="1" applyAlignment="1">
      <alignment horizontal="center" vertical="center"/>
    </xf>
    <xf numFmtId="49" fontId="337" fillId="61" borderId="117" xfId="0" applyNumberFormat="1" applyFont="1" applyFill="1" applyBorder="1" applyAlignment="1">
      <alignment horizontal="center" vertical="center"/>
    </xf>
    <xf numFmtId="49" fontId="90" fillId="57" borderId="104" xfId="0" applyNumberFormat="1" applyFont="1" applyFill="1" applyBorder="1" applyAlignment="1">
      <alignment horizontal="center" vertical="center"/>
    </xf>
    <xf numFmtId="49" fontId="336" fillId="62" borderId="36" xfId="0" applyNumberFormat="1" applyFont="1" applyFill="1" applyBorder="1" applyAlignment="1">
      <alignment horizontal="center" vertical="center"/>
    </xf>
    <xf numFmtId="0" fontId="332" fillId="62" borderId="17" xfId="0" applyNumberFormat="1" applyFont="1" applyFill="1" applyBorder="1" applyAlignment="1">
      <alignment horizontal="center" vertical="center"/>
    </xf>
    <xf numFmtId="49" fontId="337" fillId="62" borderId="22" xfId="0" applyNumberFormat="1" applyFont="1" applyFill="1" applyBorder="1" applyAlignment="1">
      <alignment horizontal="center" vertical="center"/>
    </xf>
    <xf numFmtId="49" fontId="90" fillId="57" borderId="96" xfId="0" applyNumberFormat="1" applyFont="1" applyFill="1" applyBorder="1" applyAlignment="1">
      <alignment horizontal="center" vertical="center"/>
    </xf>
    <xf numFmtId="49" fontId="331" fillId="62" borderId="118" xfId="0" applyNumberFormat="1" applyFont="1" applyFill="1" applyBorder="1" applyAlignment="1">
      <alignment horizontal="center" vertical="center"/>
    </xf>
    <xf numFmtId="0" fontId="332" fillId="62" borderId="47" xfId="0" applyNumberFormat="1" applyFont="1" applyFill="1" applyBorder="1" applyAlignment="1">
      <alignment horizontal="center" vertical="center"/>
    </xf>
    <xf numFmtId="49" fontId="333" fillId="62" borderId="119" xfId="0" applyNumberFormat="1" applyFont="1" applyFill="1" applyBorder="1" applyAlignment="1">
      <alignment horizontal="center" vertical="center"/>
    </xf>
    <xf numFmtId="49" fontId="338" fillId="60" borderId="109" xfId="0" applyNumberFormat="1" applyFont="1" applyFill="1" applyBorder="1" applyAlignment="1">
      <alignment horizontal="center" vertical="center"/>
    </xf>
    <xf numFmtId="49" fontId="339" fillId="60" borderId="120" xfId="0" applyNumberFormat="1" applyFont="1" applyFill="1" applyBorder="1" applyAlignment="1">
      <alignment horizontal="center" vertical="center"/>
    </xf>
    <xf numFmtId="49" fontId="340" fillId="60" borderId="27" xfId="0" applyNumberFormat="1" applyFont="1" applyFill="1" applyBorder="1" applyAlignment="1">
      <alignment horizontal="center" vertical="center"/>
    </xf>
    <xf numFmtId="49" fontId="341" fillId="60" borderId="48" xfId="0" applyNumberFormat="1" applyFont="1" applyFill="1" applyBorder="1" applyAlignment="1">
      <alignment horizontal="center" vertical="center"/>
    </xf>
    <xf numFmtId="49" fontId="340" fillId="61" borderId="112" xfId="0" applyNumberFormat="1" applyFont="1" applyFill="1" applyBorder="1" applyAlignment="1">
      <alignment horizontal="center" vertical="center"/>
    </xf>
    <xf numFmtId="49" fontId="341" fillId="61" borderId="121" xfId="0" applyNumberFormat="1" applyFont="1" applyFill="1" applyBorder="1" applyAlignment="1">
      <alignment horizontal="center" vertical="center"/>
    </xf>
    <xf numFmtId="49" fontId="342" fillId="61" borderId="116" xfId="0" applyNumberFormat="1" applyFont="1" applyFill="1" applyBorder="1" applyAlignment="1">
      <alignment horizontal="center" vertical="center"/>
    </xf>
    <xf numFmtId="49" fontId="343" fillId="61" borderId="122" xfId="0" applyNumberFormat="1" applyFont="1" applyFill="1" applyBorder="1" applyAlignment="1">
      <alignment horizontal="center" vertical="center"/>
    </xf>
    <xf numFmtId="49" fontId="342" fillId="62" borderId="36" xfId="0" applyNumberFormat="1" applyFont="1" applyFill="1" applyBorder="1" applyAlignment="1">
      <alignment horizontal="center" vertical="center"/>
    </xf>
    <xf numFmtId="49" fontId="343" fillId="62" borderId="123" xfId="0" applyNumberFormat="1" applyFont="1" applyFill="1" applyBorder="1" applyAlignment="1">
      <alignment horizontal="center" vertical="center"/>
    </xf>
    <xf numFmtId="49" fontId="338" fillId="62" borderId="118" xfId="0" applyNumberFormat="1" applyFont="1" applyFill="1" applyBorder="1" applyAlignment="1">
      <alignment horizontal="center" vertical="center"/>
    </xf>
    <xf numFmtId="49" fontId="339" fillId="62" borderId="52" xfId="0" applyNumberFormat="1" applyFont="1" applyFill="1" applyBorder="1" applyAlignment="1">
      <alignment horizontal="center" vertical="center"/>
    </xf>
    <xf numFmtId="49" fontId="338" fillId="62" borderId="109" xfId="0" applyNumberFormat="1" applyFont="1" applyFill="1" applyBorder="1" applyAlignment="1">
      <alignment horizontal="center" vertical="center"/>
    </xf>
    <xf numFmtId="0" fontId="332" fillId="62" borderId="110" xfId="0" applyNumberFormat="1" applyFont="1" applyFill="1" applyBorder="1" applyAlignment="1">
      <alignment horizontal="center" vertical="center"/>
    </xf>
    <xf numFmtId="49" fontId="339" fillId="62" borderId="87" xfId="0" applyNumberFormat="1" applyFont="1" applyFill="1" applyBorder="1" applyAlignment="1">
      <alignment horizontal="center" vertical="center"/>
    </xf>
    <xf numFmtId="49" fontId="340" fillId="62" borderId="27" xfId="0" applyNumberFormat="1" applyFont="1" applyFill="1" applyBorder="1" applyAlignment="1">
      <alignment horizontal="center" vertical="center"/>
    </xf>
    <xf numFmtId="0" fontId="332" fillId="62" borderId="0" xfId="0" applyNumberFormat="1" applyFont="1" applyFill="1" applyBorder="1" applyAlignment="1">
      <alignment horizontal="center" vertical="center"/>
    </xf>
    <xf numFmtId="49" fontId="341" fillId="62" borderId="35" xfId="0" applyNumberFormat="1" applyFont="1" applyFill="1" applyBorder="1" applyAlignment="1">
      <alignment horizontal="center" vertical="center"/>
    </xf>
    <xf numFmtId="49" fontId="340" fillId="63" borderId="112" xfId="0" applyNumberFormat="1" applyFont="1" applyFill="1" applyBorder="1" applyAlignment="1">
      <alignment horizontal="center" vertical="center"/>
    </xf>
    <xf numFmtId="0" fontId="332" fillId="63" borderId="113" xfId="0" applyNumberFormat="1" applyFont="1" applyFill="1" applyBorder="1" applyAlignment="1">
      <alignment horizontal="center" vertical="center"/>
    </xf>
    <xf numFmtId="49" fontId="341" fillId="63" borderId="114" xfId="0" applyNumberFormat="1" applyFont="1" applyFill="1" applyBorder="1" applyAlignment="1">
      <alignment horizontal="center" vertical="center"/>
    </xf>
    <xf numFmtId="49" fontId="342" fillId="63" borderId="116" xfId="0" applyNumberFormat="1" applyFont="1" applyFill="1" applyBorder="1" applyAlignment="1">
      <alignment horizontal="center" vertical="center"/>
    </xf>
    <xf numFmtId="0" fontId="332" fillId="63" borderId="40" xfId="0" applyNumberFormat="1" applyFont="1" applyFill="1" applyBorder="1" applyAlignment="1">
      <alignment horizontal="center" vertical="center"/>
    </xf>
    <xf numFmtId="49" fontId="343" fillId="63" borderId="117" xfId="0" applyNumberFormat="1" applyFont="1" applyFill="1" applyBorder="1" applyAlignment="1">
      <alignment horizontal="center" vertical="center"/>
    </xf>
    <xf numFmtId="49" fontId="342" fillId="62" borderId="18" xfId="0" applyNumberFormat="1" applyFont="1" applyFill="1" applyBorder="1" applyAlignment="1">
      <alignment horizontal="center" vertical="center"/>
    </xf>
    <xf numFmtId="0" fontId="332" fillId="62" borderId="14" xfId="0" applyNumberFormat="1" applyFont="1" applyFill="1" applyBorder="1" applyAlignment="1">
      <alignment horizontal="center" vertical="center"/>
    </xf>
    <xf numFmtId="49" fontId="343" fillId="62" borderId="124" xfId="0" applyNumberFormat="1" applyFont="1" applyFill="1" applyBorder="1" applyAlignment="1">
      <alignment horizontal="center" vertical="center"/>
    </xf>
    <xf numFmtId="49" fontId="339" fillId="62" borderId="119" xfId="0" applyNumberFormat="1" applyFont="1" applyFill="1" applyBorder="1" applyAlignment="1">
      <alignment horizontal="center" vertical="center"/>
    </xf>
    <xf numFmtId="49" fontId="331" fillId="62" borderId="109" xfId="0" applyNumberFormat="1" applyFont="1" applyFill="1" applyBorder="1" applyAlignment="1">
      <alignment horizontal="center" vertical="center"/>
    </xf>
    <xf numFmtId="49" fontId="333" fillId="62" borderId="120" xfId="0" applyNumberFormat="1" applyFont="1" applyFill="1" applyBorder="1" applyAlignment="1">
      <alignment horizontal="center" vertical="center"/>
    </xf>
    <xf numFmtId="49" fontId="334" fillId="62" borderId="27" xfId="0" applyNumberFormat="1" applyFont="1" applyFill="1" applyBorder="1" applyAlignment="1">
      <alignment horizontal="center" vertical="center"/>
    </xf>
    <xf numFmtId="49" fontId="335" fillId="62" borderId="48" xfId="0" applyNumberFormat="1" applyFont="1" applyFill="1" applyBorder="1" applyAlignment="1">
      <alignment horizontal="center" vertical="center"/>
    </xf>
    <xf numFmtId="49" fontId="334" fillId="63" borderId="112" xfId="0" applyNumberFormat="1" applyFont="1" applyFill="1" applyBorder="1" applyAlignment="1">
      <alignment horizontal="center" vertical="center"/>
    </xf>
    <xf numFmtId="49" fontId="335" fillId="63" borderId="121" xfId="0" applyNumberFormat="1" applyFont="1" applyFill="1" applyBorder="1" applyAlignment="1">
      <alignment horizontal="center" vertical="center"/>
    </xf>
    <xf numFmtId="49" fontId="336" fillId="63" borderId="116" xfId="0" applyNumberFormat="1" applyFont="1" applyFill="1" applyBorder="1" applyAlignment="1">
      <alignment horizontal="center" vertical="center"/>
    </xf>
    <xf numFmtId="49" fontId="337" fillId="63" borderId="122" xfId="0" applyNumberFormat="1" applyFont="1" applyFill="1" applyBorder="1" applyAlignment="1">
      <alignment horizontal="center" vertical="center"/>
    </xf>
    <xf numFmtId="49" fontId="336" fillId="62" borderId="18" xfId="0" applyNumberFormat="1" applyFont="1" applyFill="1" applyBorder="1" applyAlignment="1">
      <alignment horizontal="center" vertical="center"/>
    </xf>
    <xf numFmtId="49" fontId="337" fillId="62" borderId="125" xfId="0" applyNumberFormat="1" applyFont="1" applyFill="1" applyBorder="1" applyAlignment="1">
      <alignment horizontal="center" vertical="center"/>
    </xf>
    <xf numFmtId="49" fontId="333" fillId="62" borderId="52" xfId="0" applyNumberFormat="1" applyFont="1" applyFill="1" applyBorder="1" applyAlignment="1">
      <alignment horizontal="center" vertical="center"/>
    </xf>
    <xf numFmtId="0" fontId="344" fillId="38" borderId="0" xfId="0" applyFont="1" applyFill="1" applyBorder="1" applyAlignment="1">
      <alignment vertical="top"/>
    </xf>
    <xf numFmtId="0" fontId="344" fillId="38" borderId="0" xfId="0" applyFont="1" applyFill="1" applyBorder="1" applyAlignment="1">
      <alignment/>
    </xf>
    <xf numFmtId="49" fontId="90" fillId="0" borderId="0" xfId="0" applyNumberFormat="1" applyFont="1" applyFill="1" applyBorder="1" applyAlignment="1">
      <alignment horizontal="center" vertical="center"/>
    </xf>
    <xf numFmtId="49" fontId="331" fillId="0" borderId="0" xfId="0" applyNumberFormat="1" applyFont="1" applyFill="1" applyBorder="1" applyAlignment="1">
      <alignment horizontal="center" vertical="center"/>
    </xf>
    <xf numFmtId="0" fontId="332" fillId="0" borderId="0" xfId="0" applyNumberFormat="1" applyFont="1" applyFill="1" applyBorder="1" applyAlignment="1">
      <alignment horizontal="center" vertical="center"/>
    </xf>
    <xf numFmtId="49" fontId="333" fillId="0" borderId="0" xfId="0" applyNumberFormat="1" applyFont="1" applyFill="1" applyBorder="1" applyAlignment="1">
      <alignment horizontal="center" vertical="center"/>
    </xf>
    <xf numFmtId="49" fontId="338" fillId="0" borderId="0" xfId="0" applyNumberFormat="1" applyFont="1" applyFill="1" applyBorder="1" applyAlignment="1">
      <alignment horizontal="center" vertical="center"/>
    </xf>
    <xf numFmtId="49" fontId="339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323" fillId="0" borderId="0" xfId="0" applyFont="1" applyFill="1" applyBorder="1" applyAlignment="1">
      <alignment horizontal="center"/>
    </xf>
    <xf numFmtId="0" fontId="326" fillId="0" borderId="0" xfId="0" applyFont="1" applyFill="1" applyBorder="1" applyAlignment="1">
      <alignment/>
    </xf>
    <xf numFmtId="0" fontId="0" fillId="54" borderId="106" xfId="0" applyFont="1" applyFill="1" applyBorder="1" applyAlignment="1">
      <alignment horizontal="center"/>
    </xf>
    <xf numFmtId="0" fontId="0" fillId="54" borderId="48" xfId="0" applyFont="1" applyFill="1" applyBorder="1" applyAlignment="1">
      <alignment/>
    </xf>
    <xf numFmtId="49" fontId="92" fillId="58" borderId="106" xfId="0" applyNumberFormat="1" applyFont="1" applyFill="1" applyBorder="1" applyAlignment="1">
      <alignment horizontal="center"/>
    </xf>
    <xf numFmtId="49" fontId="91" fillId="58" borderId="48" xfId="0" applyNumberFormat="1" applyFont="1" applyFill="1" applyBorder="1" applyAlignment="1">
      <alignment/>
    </xf>
    <xf numFmtId="0" fontId="175" fillId="0" borderId="0" xfId="0" applyFont="1" applyBorder="1" applyAlignment="1">
      <alignment/>
    </xf>
    <xf numFmtId="49" fontId="175" fillId="0" borderId="0" xfId="0" applyNumberFormat="1" applyFont="1" applyBorder="1" applyAlignment="1">
      <alignment/>
    </xf>
    <xf numFmtId="0" fontId="175" fillId="0" borderId="0" xfId="0" applyFont="1" applyBorder="1" applyAlignment="1">
      <alignment horizontal="center"/>
    </xf>
    <xf numFmtId="49" fontId="345" fillId="64" borderId="0" xfId="0" applyNumberFormat="1" applyFont="1" applyFill="1" applyBorder="1" applyAlignment="1">
      <alignment horizontal="center"/>
    </xf>
    <xf numFmtId="0" fontId="175" fillId="0" borderId="47" xfId="0" applyFont="1" applyBorder="1" applyAlignment="1">
      <alignment/>
    </xf>
    <xf numFmtId="0" fontId="175" fillId="0" borderId="47" xfId="0" applyFont="1" applyBorder="1" applyAlignment="1">
      <alignment horizontal="center"/>
    </xf>
    <xf numFmtId="49" fontId="175" fillId="0" borderId="52" xfId="0" applyNumberFormat="1" applyFont="1" applyBorder="1" applyAlignment="1">
      <alignment/>
    </xf>
    <xf numFmtId="0" fontId="208" fillId="40" borderId="126" xfId="0" applyFont="1" applyFill="1" applyBorder="1" applyAlignment="1">
      <alignment horizontal="center" vertical="center"/>
    </xf>
    <xf numFmtId="0" fontId="208" fillId="40" borderId="127" xfId="0" applyFont="1" applyFill="1" applyBorder="1" applyAlignment="1">
      <alignment horizontal="center" vertical="center"/>
    </xf>
    <xf numFmtId="0" fontId="175" fillId="0" borderId="48" xfId="0" applyFont="1" applyBorder="1" applyAlignment="1">
      <alignment/>
    </xf>
    <xf numFmtId="0" fontId="114" fillId="40" borderId="128" xfId="0" applyFont="1" applyFill="1" applyBorder="1" applyAlignment="1">
      <alignment horizontal="center" vertical="center"/>
    </xf>
    <xf numFmtId="0" fontId="114" fillId="40" borderId="129" xfId="0" applyFont="1" applyFill="1" applyBorder="1" applyAlignment="1">
      <alignment horizontal="center" vertical="center"/>
    </xf>
    <xf numFmtId="0" fontId="116" fillId="0" borderId="0" xfId="0" applyFont="1" applyAlignment="1">
      <alignment/>
    </xf>
    <xf numFmtId="0" fontId="114" fillId="0" borderId="128" xfId="0" applyFont="1" applyBorder="1" applyAlignment="1">
      <alignment horizontal="center" vertical="center"/>
    </xf>
    <xf numFmtId="0" fontId="114" fillId="0" borderId="129" xfId="0" applyFont="1" applyBorder="1" applyAlignment="1">
      <alignment horizontal="center" vertical="center"/>
    </xf>
    <xf numFmtId="0" fontId="114" fillId="0" borderId="130" xfId="0" applyFont="1" applyBorder="1" applyAlignment="1">
      <alignment horizontal="center" vertical="center"/>
    </xf>
    <xf numFmtId="0" fontId="114" fillId="0" borderId="40" xfId="0" applyFont="1" applyBorder="1" applyAlignment="1">
      <alignment horizontal="center" vertical="center"/>
    </xf>
    <xf numFmtId="0" fontId="114" fillId="65" borderId="130" xfId="0" applyFont="1" applyFill="1" applyBorder="1" applyAlignment="1">
      <alignment horizontal="center" vertical="center"/>
    </xf>
    <xf numFmtId="0" fontId="114" fillId="65" borderId="40" xfId="0" applyFont="1" applyFill="1" applyBorder="1" applyAlignment="1">
      <alignment horizontal="center" vertical="center"/>
    </xf>
    <xf numFmtId="0" fontId="346" fillId="38" borderId="0" xfId="0" applyFont="1" applyFill="1" applyBorder="1" applyAlignment="1">
      <alignment horizontal="center"/>
    </xf>
    <xf numFmtId="0" fontId="208" fillId="40" borderId="131" xfId="0" applyFont="1" applyFill="1" applyBorder="1" applyAlignment="1">
      <alignment horizontal="center" vertical="center"/>
    </xf>
    <xf numFmtId="167" fontId="209" fillId="40" borderId="132" xfId="0" applyNumberFormat="1" applyFont="1" applyFill="1" applyBorder="1" applyAlignment="1">
      <alignment vertical="center"/>
    </xf>
    <xf numFmtId="167" fontId="209" fillId="40" borderId="57" xfId="0" applyNumberFormat="1" applyFont="1" applyFill="1" applyBorder="1" applyAlignment="1">
      <alignment vertical="center"/>
    </xf>
    <xf numFmtId="49" fontId="347" fillId="0" borderId="35" xfId="0" applyNumberFormat="1" applyFont="1" applyBorder="1" applyAlignment="1">
      <alignment horizontal="center" vertical="center"/>
    </xf>
    <xf numFmtId="49" fontId="348" fillId="0" borderId="133" xfId="0" applyNumberFormat="1" applyFont="1" applyBorder="1" applyAlignment="1">
      <alignment horizontal="center" vertical="center"/>
    </xf>
    <xf numFmtId="49" fontId="349" fillId="0" borderId="133" xfId="0" applyNumberFormat="1" applyFont="1" applyBorder="1" applyAlignment="1">
      <alignment horizontal="center" vertical="center"/>
    </xf>
    <xf numFmtId="49" fontId="350" fillId="0" borderId="134" xfId="0" applyNumberFormat="1" applyFont="1" applyBorder="1" applyAlignment="1">
      <alignment horizontal="center" vertical="center"/>
    </xf>
    <xf numFmtId="49" fontId="349" fillId="0" borderId="35" xfId="0" applyNumberFormat="1" applyFont="1" applyBorder="1" applyAlignment="1">
      <alignment horizontal="center" vertical="center"/>
    </xf>
    <xf numFmtId="49" fontId="350" fillId="0" borderId="133" xfId="0" applyNumberFormat="1" applyFont="1" applyFill="1" applyBorder="1" applyAlignment="1">
      <alignment horizontal="center" vertical="center"/>
    </xf>
    <xf numFmtId="49" fontId="351" fillId="0" borderId="133" xfId="0" applyNumberFormat="1" applyFont="1" applyFill="1" applyBorder="1" applyAlignment="1">
      <alignment horizontal="center" vertical="center"/>
    </xf>
    <xf numFmtId="49" fontId="352" fillId="0" borderId="134" xfId="0" applyNumberFormat="1" applyFont="1" applyFill="1" applyBorder="1" applyAlignment="1">
      <alignment horizontal="center" vertical="center"/>
    </xf>
    <xf numFmtId="49" fontId="351" fillId="0" borderId="35" xfId="0" applyNumberFormat="1" applyFont="1" applyBorder="1" applyAlignment="1">
      <alignment horizontal="center" vertical="center"/>
    </xf>
    <xf numFmtId="49" fontId="352" fillId="0" borderId="133" xfId="0" applyNumberFormat="1" applyFont="1" applyFill="1" applyBorder="1" applyAlignment="1">
      <alignment horizontal="center" vertical="center"/>
    </xf>
    <xf numFmtId="49" fontId="347" fillId="0" borderId="133" xfId="0" applyNumberFormat="1" applyFont="1" applyFill="1" applyBorder="1" applyAlignment="1">
      <alignment horizontal="center" vertical="center"/>
    </xf>
    <xf numFmtId="49" fontId="348" fillId="0" borderId="134" xfId="0" applyNumberFormat="1" applyFont="1" applyFill="1" applyBorder="1" applyAlignment="1">
      <alignment horizontal="center" vertical="center"/>
    </xf>
    <xf numFmtId="49" fontId="348" fillId="0" borderId="35" xfId="0" applyNumberFormat="1" applyFont="1" applyBorder="1" applyAlignment="1">
      <alignment horizontal="center" vertical="center"/>
    </xf>
    <xf numFmtId="49" fontId="349" fillId="0" borderId="134" xfId="0" applyNumberFormat="1" applyFont="1" applyFill="1" applyBorder="1" applyAlignment="1">
      <alignment horizontal="center" vertical="center"/>
    </xf>
    <xf numFmtId="49" fontId="350" fillId="0" borderId="35" xfId="0" applyNumberFormat="1" applyFont="1" applyBorder="1" applyAlignment="1">
      <alignment horizontal="center" vertical="center"/>
    </xf>
    <xf numFmtId="49" fontId="349" fillId="0" borderId="133" xfId="0" applyNumberFormat="1" applyFont="1" applyFill="1" applyBorder="1" applyAlignment="1">
      <alignment horizontal="center" vertical="center"/>
    </xf>
    <xf numFmtId="49" fontId="351" fillId="0" borderId="134" xfId="0" applyNumberFormat="1" applyFont="1" applyFill="1" applyBorder="1" applyAlignment="1">
      <alignment horizontal="center" vertical="center"/>
    </xf>
    <xf numFmtId="49" fontId="352" fillId="0" borderId="35" xfId="0" applyNumberFormat="1" applyFont="1" applyBorder="1" applyAlignment="1">
      <alignment horizontal="center" vertical="center"/>
    </xf>
    <xf numFmtId="49" fontId="348" fillId="0" borderId="133" xfId="0" applyNumberFormat="1" applyFont="1" applyFill="1" applyBorder="1" applyAlignment="1">
      <alignment horizontal="center" vertical="center"/>
    </xf>
    <xf numFmtId="49" fontId="347" fillId="0" borderId="134" xfId="0" applyNumberFormat="1" applyFont="1" applyFill="1" applyBorder="1" applyAlignment="1">
      <alignment horizontal="center" vertical="center"/>
    </xf>
    <xf numFmtId="0" fontId="114" fillId="40" borderId="135" xfId="0" applyFont="1" applyFill="1" applyBorder="1" applyAlignment="1">
      <alignment horizontal="center" vertical="center"/>
    </xf>
    <xf numFmtId="0" fontId="114" fillId="40" borderId="136" xfId="0" applyFont="1" applyFill="1" applyBorder="1" applyAlignment="1">
      <alignment horizontal="center" vertical="center"/>
    </xf>
    <xf numFmtId="20" fontId="209" fillId="40" borderId="137" xfId="0" applyNumberFormat="1" applyFont="1" applyFill="1" applyBorder="1" applyAlignment="1">
      <alignment horizontal="center" vertical="center"/>
    </xf>
    <xf numFmtId="20" fontId="209" fillId="40" borderId="108" xfId="0" applyNumberFormat="1" applyFont="1" applyFill="1" applyBorder="1" applyAlignment="1">
      <alignment horizontal="center" vertical="center"/>
    </xf>
    <xf numFmtId="0" fontId="114" fillId="0" borderId="138" xfId="0" applyFont="1" applyBorder="1" applyAlignment="1">
      <alignment horizontal="center" vertical="center"/>
    </xf>
    <xf numFmtId="0" fontId="114" fillId="0" borderId="122" xfId="0" applyFont="1" applyBorder="1" applyAlignment="1">
      <alignment horizontal="center" vertical="center"/>
    </xf>
    <xf numFmtId="0" fontId="0" fillId="40" borderId="0" xfId="0" applyFont="1" applyFill="1" applyBorder="1" applyAlignment="1">
      <alignment/>
    </xf>
    <xf numFmtId="0" fontId="0" fillId="40" borderId="106" xfId="0" applyFont="1" applyFill="1" applyBorder="1" applyAlignment="1">
      <alignment/>
    </xf>
    <xf numFmtId="0" fontId="0" fillId="0" borderId="106" xfId="0" applyFont="1" applyBorder="1" applyAlignment="1">
      <alignment/>
    </xf>
    <xf numFmtId="0" fontId="0" fillId="40" borderId="48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49" fontId="353" fillId="0" borderId="22" xfId="0" applyNumberFormat="1" applyFont="1" applyFill="1" applyBorder="1" applyAlignment="1">
      <alignment horizontal="center" vertical="center"/>
    </xf>
    <xf numFmtId="49" fontId="354" fillId="0" borderId="139" xfId="0" applyNumberFormat="1" applyFont="1" applyFill="1" applyBorder="1" applyAlignment="1">
      <alignment horizontal="center" vertical="center"/>
    </xf>
    <xf numFmtId="49" fontId="355" fillId="0" borderId="139" xfId="0" applyNumberFormat="1" applyFont="1" applyFill="1" applyBorder="1" applyAlignment="1">
      <alignment horizontal="center" vertical="center"/>
    </xf>
    <xf numFmtId="49" fontId="356" fillId="0" borderId="94" xfId="0" applyNumberFormat="1" applyFont="1" applyFill="1" applyBorder="1" applyAlignment="1">
      <alignment horizontal="center" vertical="center"/>
    </xf>
    <xf numFmtId="49" fontId="355" fillId="0" borderId="22" xfId="0" applyNumberFormat="1" applyFont="1" applyBorder="1" applyAlignment="1">
      <alignment horizontal="center" vertical="center"/>
    </xf>
    <xf numFmtId="49" fontId="356" fillId="0" borderId="139" xfId="0" applyNumberFormat="1" applyFont="1" applyFill="1" applyBorder="1" applyAlignment="1">
      <alignment horizontal="center" vertical="center"/>
    </xf>
    <xf numFmtId="49" fontId="357" fillId="0" borderId="139" xfId="0" applyNumberFormat="1" applyFont="1" applyFill="1" applyBorder="1" applyAlignment="1">
      <alignment horizontal="center" vertical="center"/>
    </xf>
    <xf numFmtId="49" fontId="358" fillId="0" borderId="94" xfId="0" applyNumberFormat="1" applyFont="1" applyFill="1" applyBorder="1" applyAlignment="1">
      <alignment horizontal="center" vertical="center"/>
    </xf>
    <xf numFmtId="49" fontId="357" fillId="0" borderId="22" xfId="0" applyNumberFormat="1" applyFont="1" applyBorder="1" applyAlignment="1">
      <alignment horizontal="center" vertical="center"/>
    </xf>
    <xf numFmtId="49" fontId="358" fillId="0" borderId="139" xfId="0" applyNumberFormat="1" applyFont="1" applyFill="1" applyBorder="1" applyAlignment="1">
      <alignment horizontal="center" vertical="center"/>
    </xf>
    <xf numFmtId="49" fontId="359" fillId="0" borderId="139" xfId="0" applyNumberFormat="1" applyFont="1" applyFill="1" applyBorder="1" applyAlignment="1">
      <alignment horizontal="center" vertical="center"/>
    </xf>
    <xf numFmtId="49" fontId="354" fillId="0" borderId="94" xfId="0" applyNumberFormat="1" applyFont="1" applyFill="1" applyBorder="1" applyAlignment="1">
      <alignment horizontal="center" vertical="center"/>
    </xf>
    <xf numFmtId="49" fontId="354" fillId="0" borderId="22" xfId="0" applyNumberFormat="1" applyFont="1" applyBorder="1" applyAlignment="1">
      <alignment horizontal="center" vertical="center"/>
    </xf>
    <xf numFmtId="49" fontId="355" fillId="0" borderId="94" xfId="0" applyNumberFormat="1" applyFont="1" applyFill="1" applyBorder="1" applyAlignment="1">
      <alignment horizontal="center" vertical="center"/>
    </xf>
    <xf numFmtId="49" fontId="356" fillId="0" borderId="22" xfId="0" applyNumberFormat="1" applyFont="1" applyBorder="1" applyAlignment="1">
      <alignment horizontal="center" vertical="center"/>
    </xf>
    <xf numFmtId="49" fontId="357" fillId="0" borderId="94" xfId="0" applyNumberFormat="1" applyFont="1" applyFill="1" applyBorder="1" applyAlignment="1">
      <alignment horizontal="center" vertical="center"/>
    </xf>
    <xf numFmtId="49" fontId="358" fillId="0" borderId="119" xfId="0" applyNumberFormat="1" applyFont="1" applyFill="1" applyBorder="1" applyAlignment="1">
      <alignment horizontal="center" vertical="center"/>
    </xf>
    <xf numFmtId="49" fontId="357" fillId="0" borderId="140" xfId="0" applyNumberFormat="1" applyFont="1" applyFill="1" applyBorder="1" applyAlignment="1">
      <alignment horizontal="center" vertical="center"/>
    </xf>
    <xf numFmtId="49" fontId="354" fillId="0" borderId="140" xfId="0" applyNumberFormat="1" applyFont="1" applyFill="1" applyBorder="1" applyAlignment="1">
      <alignment horizontal="center" vertical="center"/>
    </xf>
    <xf numFmtId="49" fontId="359" fillId="0" borderId="141" xfId="0" applyNumberFormat="1" applyFont="1" applyFill="1" applyBorder="1" applyAlignment="1">
      <alignment horizontal="center" vertical="center"/>
    </xf>
    <xf numFmtId="0" fontId="360" fillId="38" borderId="0" xfId="0" applyFont="1" applyFill="1" applyBorder="1" applyAlignment="1">
      <alignment horizontal="center"/>
    </xf>
    <xf numFmtId="0" fontId="361" fillId="64" borderId="0" xfId="0" applyFont="1" applyFill="1" applyBorder="1" applyAlignment="1">
      <alignment horizontal="center"/>
    </xf>
    <xf numFmtId="0" fontId="175" fillId="0" borderId="96" xfId="0" applyFont="1" applyBorder="1" applyAlignment="1">
      <alignment/>
    </xf>
    <xf numFmtId="0" fontId="175" fillId="0" borderId="52" xfId="0" applyFont="1" applyBorder="1" applyAlignment="1">
      <alignment/>
    </xf>
    <xf numFmtId="0" fontId="222" fillId="66" borderId="70" xfId="0" applyFont="1" applyFill="1" applyBorder="1" applyAlignment="1">
      <alignment horizontal="center"/>
    </xf>
    <xf numFmtId="0" fontId="222" fillId="66" borderId="71" xfId="0" applyFont="1" applyFill="1" applyBorder="1" applyAlignment="1">
      <alignment horizontal="center"/>
    </xf>
    <xf numFmtId="49" fontId="52" fillId="0" borderId="0" xfId="49" applyNumberFormat="1" applyFont="1" applyBorder="1" applyAlignment="1">
      <alignment/>
      <protection/>
    </xf>
    <xf numFmtId="49" fontId="120" fillId="0" borderId="0" xfId="49" applyNumberFormat="1" applyFont="1" applyBorder="1" applyAlignment="1">
      <alignment horizontal="center" vertical="center"/>
      <protection/>
    </xf>
    <xf numFmtId="49" fontId="120" fillId="0" borderId="0" xfId="49" applyNumberFormat="1" applyFont="1" applyBorder="1" applyAlignment="1">
      <alignment vertical="center"/>
      <protection/>
    </xf>
    <xf numFmtId="0" fontId="291" fillId="0" borderId="0" xfId="49" applyFont="1" applyAlignment="1">
      <alignment/>
      <protection/>
    </xf>
    <xf numFmtId="0" fontId="362" fillId="0" borderId="0" xfId="49" applyFont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95" fillId="39" borderId="142" xfId="0" applyFont="1" applyFill="1" applyBorder="1" applyAlignment="1">
      <alignment/>
    </xf>
    <xf numFmtId="20" fontId="0" fillId="0" borderId="143" xfId="0" applyNumberFormat="1" applyFont="1" applyBorder="1" applyAlignment="1">
      <alignment horizontal="center"/>
    </xf>
    <xf numFmtId="20" fontId="0" fillId="0" borderId="144" xfId="0" applyNumberFormat="1" applyFont="1" applyBorder="1" applyAlignment="1">
      <alignment horizontal="center"/>
    </xf>
    <xf numFmtId="20" fontId="0" fillId="0" borderId="145" xfId="0" applyNumberFormat="1" applyFont="1" applyBorder="1" applyAlignment="1">
      <alignment horizontal="center"/>
    </xf>
    <xf numFmtId="0" fontId="0" fillId="39" borderId="146" xfId="0" applyFont="1" applyFill="1" applyBorder="1" applyAlignment="1">
      <alignment/>
    </xf>
    <xf numFmtId="0" fontId="363" fillId="39" borderId="147" xfId="0" applyFont="1" applyFill="1" applyBorder="1" applyAlignment="1">
      <alignment/>
    </xf>
    <xf numFmtId="0" fontId="295" fillId="39" borderId="33" xfId="0" applyFont="1" applyFill="1" applyBorder="1" applyAlignment="1">
      <alignment/>
    </xf>
    <xf numFmtId="0" fontId="295" fillId="39" borderId="148" xfId="0" applyFont="1" applyFill="1" applyBorder="1" applyAlignment="1">
      <alignment/>
    </xf>
    <xf numFmtId="0" fontId="363" fillId="39" borderId="39" xfId="0" applyFont="1" applyFill="1" applyBorder="1" applyAlignment="1">
      <alignment/>
    </xf>
    <xf numFmtId="0" fontId="363" fillId="39" borderId="37" xfId="0" applyFont="1" applyFill="1" applyBorder="1" applyAlignment="1">
      <alignment/>
    </xf>
    <xf numFmtId="0" fontId="364" fillId="39" borderId="0" xfId="0" applyFont="1" applyFill="1" applyBorder="1" applyAlignment="1">
      <alignment/>
    </xf>
    <xf numFmtId="0" fontId="364" fillId="39" borderId="38" xfId="0" applyFont="1" applyFill="1" applyBorder="1" applyAlignment="1">
      <alignment/>
    </xf>
    <xf numFmtId="0" fontId="363" fillId="39" borderId="60" xfId="0" applyFont="1" applyFill="1" applyBorder="1" applyAlignment="1">
      <alignment/>
    </xf>
    <xf numFmtId="0" fontId="364" fillId="39" borderId="61" xfId="0" applyFont="1" applyFill="1" applyBorder="1" applyAlignment="1">
      <alignment/>
    </xf>
    <xf numFmtId="0" fontId="364" fillId="39" borderId="62" xfId="0" applyFont="1" applyFill="1" applyBorder="1" applyAlignment="1">
      <alignment/>
    </xf>
    <xf numFmtId="0" fontId="363" fillId="39" borderId="39" xfId="0" applyFont="1" applyFill="1" applyBorder="1" applyAlignment="1">
      <alignment/>
    </xf>
    <xf numFmtId="0" fontId="364" fillId="39" borderId="40" xfId="0" applyFont="1" applyFill="1" applyBorder="1" applyAlignment="1">
      <alignment/>
    </xf>
    <xf numFmtId="0" fontId="364" fillId="39" borderId="41" xfId="0" applyFont="1" applyFill="1" applyBorder="1" applyAlignment="1">
      <alignment/>
    </xf>
    <xf numFmtId="0" fontId="224" fillId="0" borderId="0" xfId="0" applyFont="1" applyBorder="1" applyAlignment="1" applyProtection="1">
      <alignment/>
      <protection/>
    </xf>
    <xf numFmtId="0" fontId="175" fillId="0" borderId="0" xfId="0" applyFont="1" applyAlignment="1">
      <alignment/>
    </xf>
    <xf numFmtId="0" fontId="225" fillId="0" borderId="0" xfId="0" applyFont="1" applyAlignment="1">
      <alignment/>
    </xf>
    <xf numFmtId="0" fontId="226" fillId="0" borderId="0" xfId="0" applyFont="1" applyAlignment="1">
      <alignment vertical="center"/>
    </xf>
    <xf numFmtId="0" fontId="227" fillId="0" borderId="0" xfId="0" applyFont="1" applyAlignment="1">
      <alignment vertical="center"/>
    </xf>
    <xf numFmtId="0" fontId="228" fillId="0" borderId="0" xfId="0" applyFont="1" applyAlignment="1">
      <alignment vertical="center"/>
    </xf>
    <xf numFmtId="0" fontId="229" fillId="0" borderId="0" xfId="0" applyFont="1" applyAlignment="1">
      <alignment vertical="center"/>
    </xf>
    <xf numFmtId="0" fontId="0" fillId="0" borderId="124" xfId="0" applyFont="1" applyBorder="1" applyAlignment="1">
      <alignment/>
    </xf>
    <xf numFmtId="49" fontId="38" fillId="0" borderId="149" xfId="0" applyNumberFormat="1" applyFont="1" applyFill="1" applyBorder="1" applyAlignment="1">
      <alignment/>
    </xf>
    <xf numFmtId="49" fontId="39" fillId="0" borderId="27" xfId="0" applyNumberFormat="1" applyFont="1" applyFill="1" applyBorder="1" applyAlignment="1">
      <alignment horizontal="right"/>
    </xf>
    <xf numFmtId="49" fontId="64" fillId="0" borderId="0" xfId="0" applyNumberFormat="1" applyFont="1" applyFill="1" applyBorder="1" applyAlignment="1" applyProtection="1">
      <alignment vertical="center"/>
      <protection locked="0"/>
    </xf>
    <xf numFmtId="49" fontId="39" fillId="0" borderId="27" xfId="0" applyNumberFormat="1" applyFont="1" applyFill="1" applyBorder="1" applyAlignment="1">
      <alignment vertical="center"/>
    </xf>
    <xf numFmtId="49" fontId="64" fillId="0" borderId="0" xfId="0" applyNumberFormat="1" applyFont="1" applyFill="1" applyBorder="1" applyAlignment="1" applyProtection="1">
      <alignment/>
      <protection locked="0"/>
    </xf>
    <xf numFmtId="49" fontId="38" fillId="0" borderId="18" xfId="0" applyNumberFormat="1" applyFont="1" applyFill="1" applyBorder="1" applyAlignment="1">
      <alignment/>
    </xf>
    <xf numFmtId="49" fontId="43" fillId="0" borderId="14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49" fontId="41" fillId="0" borderId="14" xfId="0" applyNumberFormat="1" applyFont="1" applyFill="1" applyBorder="1" applyAlignment="1">
      <alignment/>
    </xf>
    <xf numFmtId="49" fontId="38" fillId="0" borderId="14" xfId="0" applyNumberFormat="1" applyFont="1" applyFill="1" applyBorder="1" applyAlignment="1">
      <alignment/>
    </xf>
    <xf numFmtId="49" fontId="41" fillId="0" borderId="124" xfId="0" applyNumberFormat="1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30" fillId="0" borderId="0" xfId="0" applyFont="1" applyAlignment="1">
      <alignment vertical="center"/>
    </xf>
    <xf numFmtId="14" fontId="59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top"/>
    </xf>
    <xf numFmtId="0" fontId="37" fillId="0" borderId="0" xfId="0" applyFont="1" applyBorder="1" applyAlignment="1">
      <alignment/>
    </xf>
    <xf numFmtId="0" fontId="43" fillId="0" borderId="17" xfId="0" applyFont="1" applyBorder="1" applyAlignment="1">
      <alignment vertical="center"/>
    </xf>
    <xf numFmtId="0" fontId="17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5" fillId="0" borderId="35" xfId="0" applyFont="1" applyBorder="1" applyAlignment="1">
      <alignment/>
    </xf>
    <xf numFmtId="0" fontId="175" fillId="0" borderId="17" xfId="0" applyFont="1" applyBorder="1" applyAlignment="1">
      <alignment/>
    </xf>
    <xf numFmtId="0" fontId="175" fillId="0" borderId="22" xfId="0" applyFont="1" applyBorder="1" applyAlignment="1">
      <alignment/>
    </xf>
    <xf numFmtId="49" fontId="64" fillId="0" borderId="44" xfId="0" applyNumberFormat="1" applyFont="1" applyFill="1" applyBorder="1" applyAlignment="1">
      <alignment/>
    </xf>
    <xf numFmtId="49" fontId="42" fillId="0" borderId="0" xfId="0" applyNumberFormat="1" applyFont="1" applyFill="1" applyBorder="1" applyAlignment="1" applyProtection="1">
      <alignment/>
      <protection locked="0"/>
    </xf>
    <xf numFmtId="49" fontId="64" fillId="0" borderId="35" xfId="0" applyNumberFormat="1" applyFont="1" applyFill="1" applyBorder="1" applyAlignment="1" applyProtection="1">
      <alignment horizontal="center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/>
      <protection locked="0"/>
    </xf>
    <xf numFmtId="49" fontId="41" fillId="0" borderId="0" xfId="0" applyNumberFormat="1" applyFont="1" applyFill="1" applyBorder="1" applyAlignment="1">
      <alignment/>
    </xf>
    <xf numFmtId="0" fontId="37" fillId="0" borderId="150" xfId="0" applyFont="1" applyBorder="1" applyAlignment="1">
      <alignment/>
    </xf>
    <xf numFmtId="49" fontId="40" fillId="0" borderId="150" xfId="0" applyNumberFormat="1" applyFont="1" applyFill="1" applyBorder="1" applyAlignment="1">
      <alignment horizontal="center" vertical="center"/>
    </xf>
    <xf numFmtId="49" fontId="64" fillId="0" borderId="35" xfId="0" applyNumberFormat="1" applyFont="1" applyFill="1" applyBorder="1" applyAlignment="1" applyProtection="1">
      <alignment horizontal="center"/>
      <protection locked="0"/>
    </xf>
    <xf numFmtId="0" fontId="175" fillId="0" borderId="33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175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43" fillId="0" borderId="27" xfId="0" applyFont="1" applyBorder="1" applyAlignment="1" applyProtection="1">
      <alignment horizontal="center" vertical="center"/>
      <protection/>
    </xf>
    <xf numFmtId="0" fontId="175" fillId="0" borderId="3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304" fillId="39" borderId="151" xfId="0" applyFont="1" applyFill="1" applyBorder="1" applyAlignment="1">
      <alignment horizontal="center"/>
    </xf>
    <xf numFmtId="0" fontId="104" fillId="0" borderId="0" xfId="49" applyFont="1">
      <alignment/>
      <protection/>
    </xf>
    <xf numFmtId="0" fontId="365" fillId="0" borderId="0" xfId="49" applyFont="1" applyAlignment="1">
      <alignment horizontal="center"/>
      <protection/>
    </xf>
    <xf numFmtId="0" fontId="292" fillId="37" borderId="152" xfId="49" applyNumberFormat="1" applyFont="1" applyFill="1" applyBorder="1" applyAlignment="1">
      <alignment horizontal="center"/>
      <protection/>
    </xf>
    <xf numFmtId="49" fontId="310" fillId="0" borderId="153" xfId="49" applyNumberFormat="1" applyFont="1" applyBorder="1" applyAlignment="1">
      <alignment shrinkToFit="1"/>
      <protection/>
    </xf>
    <xf numFmtId="49" fontId="293" fillId="0" borderId="154" xfId="49" applyNumberFormat="1" applyFont="1" applyBorder="1" applyAlignment="1">
      <alignment horizontal="center"/>
      <protection/>
    </xf>
    <xf numFmtId="0" fontId="294" fillId="0" borderId="155" xfId="49" applyFont="1" applyBorder="1" applyAlignment="1">
      <alignment horizontal="center"/>
      <protection/>
    </xf>
    <xf numFmtId="0" fontId="294" fillId="0" borderId="154" xfId="49" applyFont="1" applyBorder="1" applyAlignment="1">
      <alignment horizontal="center"/>
      <protection/>
    </xf>
    <xf numFmtId="0" fontId="307" fillId="0" borderId="156" xfId="49" applyFont="1" applyBorder="1" applyAlignment="1">
      <alignment horizontal="center"/>
      <protection/>
    </xf>
    <xf numFmtId="2" fontId="306" fillId="37" borderId="152" xfId="49" applyNumberFormat="1" applyFont="1" applyFill="1" applyBorder="1" applyAlignment="1">
      <alignment horizontal="center"/>
      <protection/>
    </xf>
    <xf numFmtId="0" fontId="366" fillId="0" borderId="0" xfId="49" applyFont="1" applyAlignment="1">
      <alignment horizontal="center" vertical="top"/>
      <protection/>
    </xf>
    <xf numFmtId="49" fontId="120" fillId="0" borderId="0" xfId="49" applyNumberFormat="1" applyFont="1" applyBorder="1" applyAlignment="1">
      <alignment horizontal="center" vertical="center"/>
      <protection/>
    </xf>
    <xf numFmtId="0" fontId="170" fillId="67" borderId="157" xfId="0" applyFont="1" applyFill="1" applyBorder="1" applyAlignment="1">
      <alignment horizontal="center" vertical="center"/>
    </xf>
    <xf numFmtId="0" fontId="170" fillId="67" borderId="158" xfId="0" applyFont="1" applyFill="1" applyBorder="1" applyAlignment="1">
      <alignment horizontal="center" vertical="center"/>
    </xf>
    <xf numFmtId="0" fontId="170" fillId="67" borderId="159" xfId="0" applyFont="1" applyFill="1" applyBorder="1" applyAlignment="1">
      <alignment horizontal="center" vertical="center"/>
    </xf>
    <xf numFmtId="0" fontId="170" fillId="67" borderId="160" xfId="0" applyFont="1" applyFill="1" applyBorder="1" applyAlignment="1">
      <alignment horizontal="center" vertical="center"/>
    </xf>
    <xf numFmtId="0" fontId="170" fillId="67" borderId="161" xfId="0" applyFont="1" applyFill="1" applyBorder="1" applyAlignment="1">
      <alignment horizontal="center" vertical="center"/>
    </xf>
    <xf numFmtId="49" fontId="367" fillId="0" borderId="0" xfId="49" applyNumberFormat="1" applyFont="1" applyBorder="1" applyAlignment="1">
      <alignment horizontal="center" vertical="center"/>
      <protection/>
    </xf>
    <xf numFmtId="0" fontId="16" fillId="39" borderId="60" xfId="49" applyFont="1" applyFill="1" applyBorder="1" applyAlignment="1">
      <alignment horizontal="left"/>
      <protection/>
    </xf>
    <xf numFmtId="0" fontId="16" fillId="39" borderId="61" xfId="0" applyFont="1" applyFill="1" applyBorder="1" applyAlignment="1">
      <alignment horizontal="center"/>
    </xf>
    <xf numFmtId="0" fontId="16" fillId="39" borderId="62" xfId="49" applyFont="1" applyFill="1" applyBorder="1" applyAlignment="1">
      <alignment horizontal="center"/>
      <protection/>
    </xf>
    <xf numFmtId="0" fontId="16" fillId="39" borderId="37" xfId="49" applyFont="1" applyFill="1" applyBorder="1" applyAlignment="1">
      <alignment horizontal="left"/>
      <protection/>
    </xf>
    <xf numFmtId="0" fontId="16" fillId="39" borderId="0" xfId="0" applyFont="1" applyFill="1" applyBorder="1" applyAlignment="1">
      <alignment horizontal="center"/>
    </xf>
    <xf numFmtId="0" fontId="16" fillId="39" borderId="38" xfId="49" applyFont="1" applyFill="1" applyBorder="1" applyAlignment="1">
      <alignment horizontal="center"/>
      <protection/>
    </xf>
    <xf numFmtId="0" fontId="16" fillId="39" borderId="0" xfId="49" applyFont="1" applyFill="1" applyBorder="1" applyAlignment="1">
      <alignment horizontal="center"/>
      <protection/>
    </xf>
    <xf numFmtId="0" fontId="16" fillId="39" borderId="39" xfId="49" applyFont="1" applyFill="1" applyBorder="1" applyAlignment="1">
      <alignment horizontal="left"/>
      <protection/>
    </xf>
    <xf numFmtId="0" fontId="16" fillId="39" borderId="40" xfId="49" applyFont="1" applyFill="1" applyBorder="1" applyAlignment="1">
      <alignment horizontal="center"/>
      <protection/>
    </xf>
    <xf numFmtId="0" fontId="16" fillId="39" borderId="41" xfId="49" applyFont="1" applyFill="1" applyBorder="1" applyAlignment="1">
      <alignment horizontal="center"/>
      <protection/>
    </xf>
    <xf numFmtId="0" fontId="37" fillId="37" borderId="25" xfId="49" applyFont="1" applyFill="1" applyBorder="1" applyAlignment="1">
      <alignment horizontal="center" vertical="center"/>
      <protection/>
    </xf>
    <xf numFmtId="49" fontId="368" fillId="0" borderId="155" xfId="49" applyNumberFormat="1" applyFont="1" applyBorder="1" applyAlignment="1">
      <alignment horizontal="center" shrinkToFit="1"/>
      <protection/>
    </xf>
    <xf numFmtId="49" fontId="368" fillId="0" borderId="162" xfId="49" applyNumberFormat="1" applyFont="1" applyBorder="1" applyAlignment="1">
      <alignment horizontal="center" shrinkToFit="1"/>
      <protection/>
    </xf>
    <xf numFmtId="0" fontId="55" fillId="68" borderId="163" xfId="49" applyFont="1" applyFill="1" applyBorder="1" applyAlignment="1">
      <alignment horizontal="center" vertical="center"/>
      <protection/>
    </xf>
    <xf numFmtId="1" fontId="369" fillId="69" borderId="164" xfId="49" applyNumberFormat="1" applyFont="1" applyFill="1" applyBorder="1" applyAlignment="1">
      <alignment horizontal="center" vertical="center"/>
      <protection/>
    </xf>
    <xf numFmtId="0" fontId="55" fillId="68" borderId="42" xfId="49" applyFont="1" applyFill="1" applyBorder="1" applyAlignment="1">
      <alignment horizontal="center" vertical="center"/>
      <protection/>
    </xf>
    <xf numFmtId="1" fontId="369" fillId="69" borderId="165" xfId="49" applyNumberFormat="1" applyFont="1" applyFill="1" applyBorder="1" applyAlignment="1">
      <alignment horizontal="center" vertical="center"/>
      <protection/>
    </xf>
    <xf numFmtId="0" fontId="55" fillId="68" borderId="166" xfId="49" applyFont="1" applyFill="1" applyBorder="1" applyAlignment="1">
      <alignment horizontal="center" vertical="center"/>
      <protection/>
    </xf>
    <xf numFmtId="1" fontId="369" fillId="69" borderId="167" xfId="49" applyNumberFormat="1" applyFont="1" applyFill="1" applyBorder="1" applyAlignment="1">
      <alignment horizontal="center" vertical="center"/>
      <protection/>
    </xf>
    <xf numFmtId="49" fontId="54" fillId="70" borderId="110" xfId="49" applyNumberFormat="1" applyFont="1" applyFill="1" applyBorder="1" applyAlignment="1">
      <alignment vertical="center"/>
      <protection/>
    </xf>
    <xf numFmtId="49" fontId="54" fillId="70" borderId="168" xfId="49" applyNumberFormat="1" applyFont="1" applyFill="1" applyBorder="1" applyAlignment="1">
      <alignment vertical="center"/>
      <protection/>
    </xf>
    <xf numFmtId="49" fontId="54" fillId="70" borderId="169" xfId="49" applyNumberFormat="1" applyFont="1" applyFill="1" applyBorder="1" applyAlignment="1">
      <alignment vertical="center"/>
      <protection/>
    </xf>
    <xf numFmtId="49" fontId="54" fillId="70" borderId="70" xfId="49" applyNumberFormat="1" applyFont="1" applyFill="1" applyBorder="1" applyAlignment="1">
      <alignment vertical="center"/>
      <protection/>
    </xf>
    <xf numFmtId="49" fontId="54" fillId="70" borderId="84" xfId="49" applyNumberFormat="1" applyFont="1" applyFill="1" applyBorder="1" applyAlignment="1">
      <alignment vertical="center"/>
      <protection/>
    </xf>
    <xf numFmtId="49" fontId="54" fillId="70" borderId="85" xfId="49" applyNumberFormat="1" applyFont="1" applyFill="1" applyBorder="1" applyAlignment="1">
      <alignment vertical="center"/>
      <protection/>
    </xf>
    <xf numFmtId="0" fontId="0" fillId="4" borderId="60" xfId="49" applyFont="1" applyFill="1" applyBorder="1" applyAlignment="1">
      <alignment horizontal="center"/>
      <protection/>
    </xf>
    <xf numFmtId="0" fontId="0" fillId="4" borderId="61" xfId="49" applyFont="1" applyFill="1" applyBorder="1" applyAlignment="1">
      <alignment horizontal="center"/>
      <protection/>
    </xf>
    <xf numFmtId="0" fontId="0" fillId="4" borderId="62" xfId="49" applyFont="1" applyFill="1" applyBorder="1" applyAlignment="1">
      <alignment horizontal="center"/>
      <protection/>
    </xf>
    <xf numFmtId="0" fontId="0" fillId="4" borderId="37" xfId="49" applyFont="1" applyFill="1" applyBorder="1" applyAlignment="1">
      <alignment horizontal="center"/>
      <protection/>
    </xf>
    <xf numFmtId="0" fontId="0" fillId="4" borderId="0" xfId="49" applyFont="1" applyFill="1" applyBorder="1" applyAlignment="1">
      <alignment horizontal="center"/>
      <protection/>
    </xf>
    <xf numFmtId="0" fontId="0" fillId="4" borderId="38" xfId="49" applyFont="1" applyFill="1" applyBorder="1" applyAlignment="1">
      <alignment horizontal="center"/>
      <protection/>
    </xf>
    <xf numFmtId="0" fontId="0" fillId="4" borderId="39" xfId="49" applyFont="1" applyFill="1" applyBorder="1" applyAlignment="1">
      <alignment horizontal="center"/>
      <protection/>
    </xf>
    <xf numFmtId="0" fontId="0" fillId="4" borderId="40" xfId="49" applyFont="1" applyFill="1" applyBorder="1" applyAlignment="1">
      <alignment horizontal="center"/>
      <protection/>
    </xf>
    <xf numFmtId="0" fontId="0" fillId="4" borderId="41" xfId="49" applyFont="1" applyFill="1" applyBorder="1" applyAlignment="1">
      <alignment horizontal="center"/>
      <protection/>
    </xf>
    <xf numFmtId="0" fontId="370" fillId="0" borderId="0" xfId="49" applyFont="1" applyAlignment="1">
      <alignment vertical="top"/>
      <protection/>
    </xf>
    <xf numFmtId="0" fontId="371" fillId="0" borderId="156" xfId="49" applyFont="1" applyBorder="1" applyAlignment="1">
      <alignment horizontal="center"/>
      <protection/>
    </xf>
    <xf numFmtId="1" fontId="298" fillId="0" borderId="0" xfId="49" applyNumberFormat="1" applyFont="1" applyBorder="1" applyAlignment="1">
      <alignment horizontal="center"/>
      <protection/>
    </xf>
    <xf numFmtId="1" fontId="298" fillId="0" borderId="0" xfId="49" applyNumberFormat="1" applyFont="1" applyBorder="1" applyAlignment="1" applyProtection="1">
      <alignment horizontal="center"/>
      <protection locked="0"/>
    </xf>
    <xf numFmtId="0" fontId="16" fillId="39" borderId="78" xfId="0" applyFont="1" applyFill="1" applyBorder="1" applyAlignment="1">
      <alignment horizontal="center"/>
    </xf>
    <xf numFmtId="0" fontId="16" fillId="39" borderId="79" xfId="0" applyFont="1" applyFill="1" applyBorder="1" applyAlignment="1">
      <alignment horizontal="center"/>
    </xf>
    <xf numFmtId="0" fontId="16" fillId="39" borderId="80" xfId="0" applyFont="1" applyFill="1" applyBorder="1" applyAlignment="1">
      <alignment horizontal="center"/>
    </xf>
    <xf numFmtId="0" fontId="295" fillId="39" borderId="78" xfId="0" applyFont="1" applyFill="1" applyBorder="1" applyAlignment="1">
      <alignment horizontal="center"/>
    </xf>
    <xf numFmtId="0" fontId="295" fillId="39" borderId="79" xfId="0" applyFont="1" applyFill="1" applyBorder="1" applyAlignment="1">
      <alignment horizontal="center"/>
    </xf>
    <xf numFmtId="0" fontId="295" fillId="39" borderId="80" xfId="0" applyFont="1" applyFill="1" applyBorder="1" applyAlignment="1">
      <alignment horizontal="center"/>
    </xf>
    <xf numFmtId="0" fontId="372" fillId="0" borderId="0" xfId="0" applyFont="1" applyAlignment="1">
      <alignment horizontal="right" vertical="center" wrapText="1"/>
    </xf>
    <xf numFmtId="0" fontId="373" fillId="71" borderId="170" xfId="0" applyFont="1" applyFill="1" applyBorder="1" applyAlignment="1">
      <alignment horizontal="center" vertical="center"/>
    </xf>
    <xf numFmtId="49" fontId="140" fillId="0" borderId="35" xfId="0" applyNumberFormat="1" applyFont="1" applyFill="1" applyBorder="1" applyAlignment="1">
      <alignment horizontal="center" vertical="center"/>
    </xf>
    <xf numFmtId="0" fontId="37" fillId="0" borderId="44" xfId="0" applyFont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366" fillId="0" borderId="0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49" fontId="43" fillId="0" borderId="12" xfId="0" applyNumberFormat="1" applyFont="1" applyBorder="1" applyAlignment="1" applyProtection="1">
      <alignment horizontal="center" vertical="center"/>
      <protection/>
    </xf>
    <xf numFmtId="49" fontId="43" fillId="0" borderId="14" xfId="0" applyNumberFormat="1" applyFont="1" applyBorder="1" applyAlignment="1" applyProtection="1">
      <alignment horizontal="center" vertical="center"/>
      <protection/>
    </xf>
    <xf numFmtId="0" fontId="374" fillId="0" borderId="0" xfId="49" applyFont="1">
      <alignment/>
      <protection/>
    </xf>
    <xf numFmtId="0" fontId="370" fillId="0" borderId="0" xfId="49" applyFont="1" applyAlignment="1">
      <alignment vertical="top"/>
      <protection/>
    </xf>
    <xf numFmtId="0" fontId="364" fillId="0" borderId="0" xfId="0" applyFont="1" applyAlignment="1">
      <alignment/>
    </xf>
    <xf numFmtId="20" fontId="59" fillId="72" borderId="60" xfId="0" applyNumberFormat="1" applyFont="1" applyFill="1" applyBorder="1" applyAlignment="1">
      <alignment horizontal="center" vertical="center"/>
    </xf>
    <xf numFmtId="20" fontId="59" fillId="72" borderId="171" xfId="0" applyNumberFormat="1" applyFont="1" applyFill="1" applyBorder="1" applyAlignment="1">
      <alignment horizontal="center" vertical="center"/>
    </xf>
    <xf numFmtId="49" fontId="344" fillId="64" borderId="0" xfId="0" applyNumberFormat="1" applyFont="1" applyFill="1" applyBorder="1" applyAlignment="1">
      <alignment horizontal="center"/>
    </xf>
    <xf numFmtId="0" fontId="152" fillId="64" borderId="0" xfId="0" applyFont="1" applyFill="1" applyAlignment="1">
      <alignment/>
    </xf>
    <xf numFmtId="0" fontId="278" fillId="0" borderId="0" xfId="51" applyAlignment="1">
      <alignment vertical="center"/>
      <protection/>
    </xf>
    <xf numFmtId="0" fontId="375" fillId="0" borderId="0" xfId="51" applyFont="1" applyAlignment="1">
      <alignment/>
      <protection/>
    </xf>
    <xf numFmtId="0" fontId="376" fillId="0" borderId="0" xfId="51" applyFont="1" applyAlignment="1">
      <alignment horizontal="center"/>
      <protection/>
    </xf>
    <xf numFmtId="0" fontId="286" fillId="0" borderId="0" xfId="51" applyFont="1" applyAlignment="1">
      <alignment vertical="center"/>
      <protection/>
    </xf>
    <xf numFmtId="0" fontId="278" fillId="0" borderId="40" xfId="51" applyBorder="1">
      <alignment/>
      <protection/>
    </xf>
    <xf numFmtId="0" fontId="377" fillId="0" borderId="0" xfId="51" applyFont="1" applyAlignment="1">
      <alignment horizontal="center"/>
      <protection/>
    </xf>
    <xf numFmtId="0" fontId="278" fillId="65" borderId="0" xfId="51" applyFill="1">
      <alignment/>
      <protection/>
    </xf>
    <xf numFmtId="0" fontId="278" fillId="0" borderId="0" xfId="51" applyBorder="1">
      <alignment/>
      <protection/>
    </xf>
    <xf numFmtId="0" fontId="377" fillId="73" borderId="46" xfId="51" applyFont="1" applyFill="1" applyBorder="1" applyAlignment="1">
      <alignment horizontal="center" vertical="center"/>
      <protection/>
    </xf>
    <xf numFmtId="0" fontId="377" fillId="73" borderId="172" xfId="51" applyFont="1" applyFill="1" applyBorder="1" applyAlignment="1">
      <alignment horizontal="center" vertical="center"/>
      <protection/>
    </xf>
    <xf numFmtId="49" fontId="378" fillId="73" borderId="173" xfId="51" applyNumberFormat="1" applyFont="1" applyFill="1" applyBorder="1" applyAlignment="1">
      <alignment horizontal="center" vertical="center"/>
      <protection/>
    </xf>
    <xf numFmtId="0" fontId="377" fillId="73" borderId="40" xfId="51" applyFont="1" applyFill="1" applyBorder="1" applyAlignment="1">
      <alignment horizontal="center" vertical="center"/>
      <protection/>
    </xf>
    <xf numFmtId="0" fontId="377" fillId="73" borderId="39" xfId="51" applyFont="1" applyFill="1" applyBorder="1" applyAlignment="1">
      <alignment horizontal="center"/>
      <protection/>
    </xf>
    <xf numFmtId="0" fontId="377" fillId="73" borderId="174" xfId="51" applyFont="1" applyFill="1" applyBorder="1" applyAlignment="1">
      <alignment horizontal="center"/>
      <protection/>
    </xf>
    <xf numFmtId="0" fontId="377" fillId="73" borderId="175" xfId="51" applyFont="1" applyFill="1" applyBorder="1" applyAlignment="1">
      <alignment horizontal="center"/>
      <protection/>
    </xf>
    <xf numFmtId="0" fontId="377" fillId="73" borderId="176" xfId="51" applyFont="1" applyFill="1" applyBorder="1" applyAlignment="1">
      <alignment horizontal="center"/>
      <protection/>
    </xf>
    <xf numFmtId="0" fontId="379" fillId="0" borderId="177" xfId="51" applyFont="1" applyBorder="1" applyAlignment="1" applyProtection="1">
      <alignment horizontal="center" vertical="center"/>
      <protection locked="0"/>
    </xf>
    <xf numFmtId="0" fontId="379" fillId="0" borderId="178" xfId="51" applyFont="1" applyBorder="1" applyAlignment="1" applyProtection="1">
      <alignment horizontal="center" vertical="center"/>
      <protection locked="0"/>
    </xf>
    <xf numFmtId="0" fontId="379" fillId="0" borderId="179" xfId="51" applyFont="1" applyBorder="1" applyAlignment="1" applyProtection="1">
      <alignment horizontal="center" vertical="center"/>
      <protection locked="0"/>
    </xf>
    <xf numFmtId="0" fontId="379" fillId="0" borderId="180" xfId="51" applyFont="1" applyBorder="1" applyAlignment="1" applyProtection="1">
      <alignment horizontal="center" vertical="center"/>
      <protection locked="0"/>
    </xf>
    <xf numFmtId="0" fontId="379" fillId="0" borderId="143" xfId="51" applyFont="1" applyBorder="1" applyAlignment="1" applyProtection="1">
      <alignment horizontal="center" vertical="center"/>
      <protection locked="0"/>
    </xf>
    <xf numFmtId="0" fontId="379" fillId="0" borderId="181" xfId="51" applyFont="1" applyBorder="1" applyAlignment="1" applyProtection="1">
      <alignment horizontal="center" vertical="center"/>
      <protection locked="0"/>
    </xf>
    <xf numFmtId="0" fontId="379" fillId="0" borderId="144" xfId="51" applyFont="1" applyBorder="1" applyAlignment="1" applyProtection="1">
      <alignment horizontal="center" vertical="center"/>
      <protection locked="0"/>
    </xf>
    <xf numFmtId="0" fontId="379" fillId="0" borderId="133" xfId="51" applyFont="1" applyBorder="1" applyAlignment="1" applyProtection="1">
      <alignment horizontal="center" vertical="center"/>
      <protection locked="0"/>
    </xf>
    <xf numFmtId="14" fontId="59" fillId="0" borderId="27" xfId="0" applyNumberFormat="1" applyFont="1" applyBorder="1" applyAlignment="1">
      <alignment vertical="center"/>
    </xf>
    <xf numFmtId="0" fontId="37" fillId="0" borderId="27" xfId="0" applyFont="1" applyBorder="1" applyAlignment="1">
      <alignment vertical="top"/>
    </xf>
    <xf numFmtId="0" fontId="175" fillId="0" borderId="27" xfId="0" applyFont="1" applyBorder="1" applyAlignment="1">
      <alignment/>
    </xf>
    <xf numFmtId="49" fontId="242" fillId="70" borderId="182" xfId="49" applyNumberFormat="1" applyFont="1" applyFill="1" applyBorder="1" applyAlignment="1">
      <alignment vertical="center"/>
      <protection/>
    </xf>
    <xf numFmtId="49" fontId="242" fillId="70" borderId="68" xfId="49" applyNumberFormat="1" applyFont="1" applyFill="1" applyBorder="1" applyAlignment="1">
      <alignment vertical="center"/>
      <protection/>
    </xf>
    <xf numFmtId="49" fontId="242" fillId="70" borderId="183" xfId="49" applyNumberFormat="1" applyFont="1" applyFill="1" applyBorder="1" applyAlignment="1">
      <alignment vertical="center"/>
      <protection/>
    </xf>
    <xf numFmtId="0" fontId="55" fillId="68" borderId="182" xfId="49" applyFont="1" applyFill="1" applyBorder="1" applyAlignment="1">
      <alignment horizontal="center" vertical="center"/>
      <protection/>
    </xf>
    <xf numFmtId="0" fontId="55" fillId="68" borderId="68" xfId="49" applyFont="1" applyFill="1" applyBorder="1" applyAlignment="1">
      <alignment horizontal="center" vertical="center"/>
      <protection/>
    </xf>
    <xf numFmtId="0" fontId="55" fillId="68" borderId="183" xfId="49" applyFont="1" applyFill="1" applyBorder="1" applyAlignment="1">
      <alignment horizontal="center" vertical="center"/>
      <protection/>
    </xf>
    <xf numFmtId="0" fontId="228" fillId="0" borderId="3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49" fontId="64" fillId="0" borderId="0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380" fillId="0" borderId="50" xfId="49" applyFont="1" applyBorder="1">
      <alignment/>
      <protection/>
    </xf>
    <xf numFmtId="0" fontId="380" fillId="0" borderId="184" xfId="49" applyFont="1" applyBorder="1">
      <alignment/>
      <protection/>
    </xf>
    <xf numFmtId="0" fontId="0" fillId="72" borderId="185" xfId="0" applyFont="1" applyFill="1" applyBorder="1" applyAlignment="1">
      <alignment horizontal="center" vertical="center"/>
    </xf>
    <xf numFmtId="0" fontId="0" fillId="72" borderId="129" xfId="0" applyFont="1" applyFill="1" applyBorder="1" applyAlignment="1">
      <alignment horizontal="center" vertical="center"/>
    </xf>
    <xf numFmtId="0" fontId="0" fillId="72" borderId="146" xfId="0" applyFont="1" applyFill="1" applyBorder="1" applyAlignment="1">
      <alignment horizontal="center" vertical="center"/>
    </xf>
    <xf numFmtId="0" fontId="0" fillId="72" borderId="186" xfId="0" applyFont="1" applyFill="1" applyBorder="1" applyAlignment="1">
      <alignment horizontal="center" vertical="center"/>
    </xf>
    <xf numFmtId="0" fontId="114" fillId="74" borderId="185" xfId="0" applyFont="1" applyFill="1" applyBorder="1" applyAlignment="1">
      <alignment horizontal="center" vertical="center"/>
    </xf>
    <xf numFmtId="0" fontId="114" fillId="74" borderId="129" xfId="0" applyFont="1" applyFill="1" applyBorder="1" applyAlignment="1">
      <alignment horizontal="center" vertical="center"/>
    </xf>
    <xf numFmtId="0" fontId="114" fillId="74" borderId="146" xfId="0" applyFont="1" applyFill="1" applyBorder="1" applyAlignment="1">
      <alignment horizontal="center" vertical="center"/>
    </xf>
    <xf numFmtId="0" fontId="114" fillId="75" borderId="185" xfId="0" applyFont="1" applyFill="1" applyBorder="1" applyAlignment="1">
      <alignment horizontal="center" vertical="center"/>
    </xf>
    <xf numFmtId="0" fontId="114" fillId="75" borderId="129" xfId="0" applyFont="1" applyFill="1" applyBorder="1" applyAlignment="1">
      <alignment horizontal="center" vertical="center"/>
    </xf>
    <xf numFmtId="0" fontId="114" fillId="75" borderId="146" xfId="0" applyFont="1" applyFill="1" applyBorder="1" applyAlignment="1">
      <alignment horizontal="center" vertical="center"/>
    </xf>
    <xf numFmtId="0" fontId="114" fillId="76" borderId="185" xfId="0" applyFont="1" applyFill="1" applyBorder="1" applyAlignment="1">
      <alignment horizontal="center" vertical="center"/>
    </xf>
    <xf numFmtId="0" fontId="114" fillId="76" borderId="129" xfId="0" applyFont="1" applyFill="1" applyBorder="1" applyAlignment="1">
      <alignment horizontal="center" vertical="center"/>
    </xf>
    <xf numFmtId="0" fontId="114" fillId="76" borderId="146" xfId="0" applyFont="1" applyFill="1" applyBorder="1" applyAlignment="1">
      <alignment horizontal="center" vertical="center"/>
    </xf>
    <xf numFmtId="0" fontId="114" fillId="77" borderId="185" xfId="0" applyFont="1" applyFill="1" applyBorder="1" applyAlignment="1">
      <alignment horizontal="center" vertical="center"/>
    </xf>
    <xf numFmtId="0" fontId="114" fillId="77" borderId="129" xfId="0" applyFont="1" applyFill="1" applyBorder="1" applyAlignment="1">
      <alignment horizontal="center" vertical="center"/>
    </xf>
    <xf numFmtId="0" fontId="114" fillId="77" borderId="14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46" fillId="64" borderId="0" xfId="0" applyNumberFormat="1" applyFont="1" applyFill="1" applyBorder="1" applyAlignment="1">
      <alignment horizontal="center"/>
    </xf>
    <xf numFmtId="0" fontId="0" fillId="72" borderId="142" xfId="0" applyFont="1" applyFill="1" applyBorder="1" applyAlignment="1">
      <alignment horizontal="center" vertical="center"/>
    </xf>
    <xf numFmtId="0" fontId="114" fillId="78" borderId="185" xfId="0" applyFont="1" applyFill="1" applyBorder="1" applyAlignment="1">
      <alignment horizontal="center" vertical="center"/>
    </xf>
    <xf numFmtId="0" fontId="114" fillId="78" borderId="129" xfId="0" applyFont="1" applyFill="1" applyBorder="1" applyAlignment="1">
      <alignment horizontal="center" vertical="center"/>
    </xf>
    <xf numFmtId="0" fontId="114" fillId="78" borderId="186" xfId="0" applyFont="1" applyFill="1" applyBorder="1" applyAlignment="1">
      <alignment horizontal="center" vertical="center"/>
    </xf>
    <xf numFmtId="0" fontId="114" fillId="79" borderId="129" xfId="0" applyFont="1" applyFill="1" applyBorder="1" applyAlignment="1">
      <alignment horizontal="center" vertical="center"/>
    </xf>
    <xf numFmtId="0" fontId="114" fillId="79" borderId="185" xfId="0" applyFont="1" applyFill="1" applyBorder="1" applyAlignment="1">
      <alignment horizontal="center" vertical="center"/>
    </xf>
    <xf numFmtId="0" fontId="114" fillId="79" borderId="186" xfId="0" applyFont="1" applyFill="1" applyBorder="1" applyAlignment="1">
      <alignment horizontal="center" vertical="center"/>
    </xf>
    <xf numFmtId="0" fontId="114" fillId="74" borderId="186" xfId="0" applyFont="1" applyFill="1" applyBorder="1" applyAlignment="1">
      <alignment horizontal="center" vertical="center"/>
    </xf>
    <xf numFmtId="0" fontId="114" fillId="77" borderId="186" xfId="0" applyFont="1" applyFill="1" applyBorder="1" applyAlignment="1">
      <alignment horizontal="center" vertical="center"/>
    </xf>
    <xf numFmtId="0" fontId="18" fillId="72" borderId="187" xfId="0" applyFont="1" applyFill="1" applyBorder="1" applyAlignment="1">
      <alignment horizontal="center" vertical="center"/>
    </xf>
    <xf numFmtId="0" fontId="18" fillId="72" borderId="61" xfId="0" applyFont="1" applyFill="1" applyBorder="1" applyAlignment="1">
      <alignment horizontal="center" vertical="center"/>
    </xf>
    <xf numFmtId="0" fontId="18" fillId="72" borderId="116" xfId="0" applyFont="1" applyFill="1" applyBorder="1" applyAlignment="1">
      <alignment horizontal="center" vertical="center"/>
    </xf>
    <xf numFmtId="0" fontId="18" fillId="72" borderId="40" xfId="0" applyFont="1" applyFill="1" applyBorder="1" applyAlignment="1">
      <alignment horizontal="center" vertical="center"/>
    </xf>
    <xf numFmtId="0" fontId="114" fillId="75" borderId="186" xfId="0" applyFont="1" applyFill="1" applyBorder="1" applyAlignment="1">
      <alignment horizontal="center" vertical="center"/>
    </xf>
    <xf numFmtId="0" fontId="381" fillId="72" borderId="61" xfId="0" applyFont="1" applyFill="1" applyBorder="1" applyAlignment="1">
      <alignment horizontal="center" vertical="center"/>
    </xf>
    <xf numFmtId="0" fontId="381" fillId="72" borderId="62" xfId="0" applyFont="1" applyFill="1" applyBorder="1" applyAlignment="1">
      <alignment horizontal="center" vertical="center"/>
    </xf>
    <xf numFmtId="0" fontId="381" fillId="72" borderId="40" xfId="0" applyFont="1" applyFill="1" applyBorder="1" applyAlignment="1">
      <alignment horizontal="center" vertical="center"/>
    </xf>
    <xf numFmtId="0" fontId="381" fillId="72" borderId="41" xfId="0" applyFont="1" applyFill="1" applyBorder="1" applyAlignment="1">
      <alignment horizontal="center" vertical="center"/>
    </xf>
    <xf numFmtId="14" fontId="382" fillId="64" borderId="0" xfId="0" applyNumberFormat="1" applyFont="1" applyFill="1" applyAlignment="1">
      <alignment horizontal="center"/>
    </xf>
    <xf numFmtId="20" fontId="59" fillId="72" borderId="143" xfId="0" applyNumberFormat="1" applyFont="1" applyFill="1" applyBorder="1" applyAlignment="1">
      <alignment horizontal="center" vertical="center"/>
    </xf>
    <xf numFmtId="20" fontId="59" fillId="72" borderId="173" xfId="0" applyNumberFormat="1" applyFont="1" applyFill="1" applyBorder="1" applyAlignment="1">
      <alignment horizontal="center" vertical="center"/>
    </xf>
    <xf numFmtId="0" fontId="295" fillId="39" borderId="39" xfId="0" applyFont="1" applyFill="1" applyBorder="1" applyAlignment="1">
      <alignment/>
    </xf>
    <xf numFmtId="0" fontId="295" fillId="39" borderId="40" xfId="0" applyFont="1" applyFill="1" applyBorder="1" applyAlignment="1">
      <alignment/>
    </xf>
    <xf numFmtId="0" fontId="295" fillId="39" borderId="41" xfId="0" applyFont="1" applyFill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0" fillId="0" borderId="188" xfId="0" applyFont="1" applyBorder="1" applyAlignment="1">
      <alignment horizontal="center"/>
    </xf>
    <xf numFmtId="0" fontId="0" fillId="0" borderId="189" xfId="0" applyFont="1" applyBorder="1" applyAlignment="1">
      <alignment horizontal="center"/>
    </xf>
    <xf numFmtId="0" fontId="0" fillId="0" borderId="190" xfId="0" applyFont="1" applyBorder="1" applyAlignment="1">
      <alignment horizontal="center"/>
    </xf>
    <xf numFmtId="0" fontId="0" fillId="0" borderId="191" xfId="0" applyFont="1" applyBorder="1" applyAlignment="1">
      <alignment horizontal="center"/>
    </xf>
    <xf numFmtId="0" fontId="14" fillId="0" borderId="192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37" fillId="80" borderId="69" xfId="0" applyFont="1" applyFill="1" applyBorder="1" applyAlignment="1">
      <alignment horizontal="center" vertical="center"/>
    </xf>
    <xf numFmtId="0" fontId="37" fillId="80" borderId="193" xfId="0" applyFont="1" applyFill="1" applyBorder="1" applyAlignment="1">
      <alignment horizontal="center" vertical="center"/>
    </xf>
    <xf numFmtId="0" fontId="383" fillId="3" borderId="78" xfId="0" applyFont="1" applyFill="1" applyBorder="1" applyAlignment="1">
      <alignment horizontal="center" vertical="center"/>
    </xf>
    <xf numFmtId="0" fontId="383" fillId="3" borderId="79" xfId="0" applyFont="1" applyFill="1" applyBorder="1" applyAlignment="1">
      <alignment horizontal="center" vertical="center"/>
    </xf>
    <xf numFmtId="0" fontId="383" fillId="3" borderId="80" xfId="0" applyFont="1" applyFill="1" applyBorder="1" applyAlignment="1">
      <alignment horizontal="center" vertical="center"/>
    </xf>
    <xf numFmtId="0" fontId="0" fillId="0" borderId="19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95" fillId="39" borderId="60" xfId="0" applyFont="1" applyFill="1" applyBorder="1" applyAlignment="1">
      <alignment/>
    </xf>
    <xf numFmtId="0" fontId="295" fillId="39" borderId="61" xfId="0" applyFont="1" applyFill="1" applyBorder="1" applyAlignment="1">
      <alignment/>
    </xf>
    <xf numFmtId="0" fontId="295" fillId="39" borderId="62" xfId="0" applyFont="1" applyFill="1" applyBorder="1" applyAlignment="1">
      <alignment/>
    </xf>
    <xf numFmtId="0" fontId="384" fillId="81" borderId="142" xfId="0" applyFont="1" applyFill="1" applyBorder="1" applyAlignment="1">
      <alignment horizontal="center"/>
    </xf>
    <xf numFmtId="0" fontId="384" fillId="81" borderId="129" xfId="0" applyFont="1" applyFill="1" applyBorder="1" applyAlignment="1">
      <alignment horizontal="center"/>
    </xf>
    <xf numFmtId="0" fontId="384" fillId="81" borderId="146" xfId="0" applyFont="1" applyFill="1" applyBorder="1" applyAlignment="1">
      <alignment horizontal="center"/>
    </xf>
    <xf numFmtId="0" fontId="13" fillId="0" borderId="192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58" fillId="82" borderId="195" xfId="0" applyFont="1" applyFill="1" applyBorder="1" applyAlignment="1" applyProtection="1">
      <alignment horizontal="center"/>
      <protection/>
    </xf>
    <xf numFmtId="0" fontId="58" fillId="82" borderId="196" xfId="0" applyFont="1" applyFill="1" applyBorder="1" applyAlignment="1" applyProtection="1">
      <alignment horizontal="center"/>
      <protection/>
    </xf>
    <xf numFmtId="0" fontId="37" fillId="80" borderId="197" xfId="0" applyFont="1" applyFill="1" applyBorder="1" applyAlignment="1">
      <alignment horizontal="center" vertical="center"/>
    </xf>
    <xf numFmtId="0" fontId="37" fillId="80" borderId="198" xfId="0" applyFont="1" applyFill="1" applyBorder="1" applyAlignment="1">
      <alignment horizontal="center" vertical="center"/>
    </xf>
    <xf numFmtId="0" fontId="37" fillId="80" borderId="7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16" fillId="0" borderId="78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4" fillId="0" borderId="199" xfId="0" applyFont="1" applyBorder="1" applyAlignment="1">
      <alignment horizontal="left" vertical="center"/>
    </xf>
    <xf numFmtId="0" fontId="14" fillId="0" borderId="200" xfId="0" applyFont="1" applyBorder="1" applyAlignment="1">
      <alignment horizontal="left" vertical="center"/>
    </xf>
    <xf numFmtId="0" fontId="16" fillId="0" borderId="79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/>
    </xf>
    <xf numFmtId="0" fontId="13" fillId="0" borderId="202" xfId="0" applyFont="1" applyBorder="1" applyAlignment="1">
      <alignment horizontal="left" vertical="center"/>
    </xf>
    <xf numFmtId="0" fontId="13" fillId="0" borderId="199" xfId="0" applyFont="1" applyBorder="1" applyAlignment="1">
      <alignment horizontal="left" vertical="center"/>
    </xf>
    <xf numFmtId="0" fontId="13" fillId="0" borderId="200" xfId="0" applyFont="1" applyBorder="1" applyAlignment="1">
      <alignment horizontal="left" vertical="center"/>
    </xf>
    <xf numFmtId="0" fontId="13" fillId="0" borderId="203" xfId="0" applyFont="1" applyBorder="1" applyAlignment="1">
      <alignment horizontal="left" vertical="center"/>
    </xf>
    <xf numFmtId="0" fontId="0" fillId="0" borderId="204" xfId="0" applyFont="1" applyBorder="1" applyAlignment="1">
      <alignment horizontal="center"/>
    </xf>
    <xf numFmtId="0" fontId="0" fillId="0" borderId="205" xfId="0" applyFont="1" applyBorder="1" applyAlignment="1">
      <alignment horizontal="center"/>
    </xf>
    <xf numFmtId="0" fontId="0" fillId="0" borderId="206" xfId="0" applyFont="1" applyBorder="1" applyAlignment="1">
      <alignment horizontal="center"/>
    </xf>
    <xf numFmtId="0" fontId="12" fillId="0" borderId="19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199" xfId="0" applyFont="1" applyBorder="1" applyAlignment="1">
      <alignment horizontal="left" vertical="center"/>
    </xf>
    <xf numFmtId="0" fontId="12" fillId="0" borderId="200" xfId="0" applyFont="1" applyBorder="1" applyAlignment="1">
      <alignment horizontal="left" vertical="center"/>
    </xf>
    <xf numFmtId="0" fontId="0" fillId="82" borderId="207" xfId="0" applyFont="1" applyFill="1" applyBorder="1" applyAlignment="1">
      <alignment horizontal="center"/>
    </xf>
    <xf numFmtId="0" fontId="0" fillId="82" borderId="208" xfId="0" applyFont="1" applyFill="1" applyBorder="1" applyAlignment="1">
      <alignment horizontal="center"/>
    </xf>
    <xf numFmtId="0" fontId="11" fillId="0" borderId="192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202" xfId="0" applyFont="1" applyBorder="1" applyAlignment="1">
      <alignment horizontal="left" vertical="center"/>
    </xf>
    <xf numFmtId="0" fontId="11" fillId="0" borderId="199" xfId="0" applyFont="1" applyBorder="1" applyAlignment="1">
      <alignment horizontal="left" vertical="center"/>
    </xf>
    <xf numFmtId="0" fontId="11" fillId="0" borderId="200" xfId="0" applyFont="1" applyBorder="1" applyAlignment="1">
      <alignment horizontal="left" vertical="center"/>
    </xf>
    <xf numFmtId="0" fontId="10" fillId="0" borderId="19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26" fillId="0" borderId="209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39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10" fillId="0" borderId="199" xfId="0" applyFont="1" applyBorder="1" applyAlignment="1">
      <alignment horizontal="left" vertical="center"/>
    </xf>
    <xf numFmtId="0" fontId="10" fillId="0" borderId="200" xfId="0" applyFont="1" applyBorder="1" applyAlignment="1">
      <alignment horizontal="left" vertical="center"/>
    </xf>
    <xf numFmtId="0" fontId="385" fillId="39" borderId="37" xfId="0" applyFont="1" applyFill="1" applyBorder="1" applyAlignment="1">
      <alignment horizontal="center" vertical="center"/>
    </xf>
    <xf numFmtId="0" fontId="385" fillId="39" borderId="0" xfId="0" applyFont="1" applyFill="1" applyBorder="1" applyAlignment="1">
      <alignment horizontal="center" vertical="center"/>
    </xf>
    <xf numFmtId="0" fontId="385" fillId="39" borderId="38" xfId="0" applyFont="1" applyFill="1" applyBorder="1" applyAlignment="1">
      <alignment horizontal="center" vertical="center"/>
    </xf>
    <xf numFmtId="0" fontId="386" fillId="39" borderId="37" xfId="0" applyFont="1" applyFill="1" applyBorder="1" applyAlignment="1">
      <alignment horizontal="center" vertical="center"/>
    </xf>
    <xf numFmtId="0" fontId="386" fillId="39" borderId="0" xfId="0" applyFont="1" applyFill="1" applyBorder="1" applyAlignment="1">
      <alignment horizontal="center" vertical="center"/>
    </xf>
    <xf numFmtId="0" fontId="386" fillId="39" borderId="38" xfId="0" applyFont="1" applyFill="1" applyBorder="1" applyAlignment="1">
      <alignment horizontal="center" vertical="center"/>
    </xf>
    <xf numFmtId="0" fontId="386" fillId="39" borderId="39" xfId="0" applyFont="1" applyFill="1" applyBorder="1" applyAlignment="1">
      <alignment horizontal="center" vertical="center"/>
    </xf>
    <xf numFmtId="0" fontId="386" fillId="39" borderId="40" xfId="0" applyFont="1" applyFill="1" applyBorder="1" applyAlignment="1">
      <alignment horizontal="center" vertical="center"/>
    </xf>
    <xf numFmtId="0" fontId="386" fillId="39" borderId="41" xfId="0" applyFont="1" applyFill="1" applyBorder="1" applyAlignment="1">
      <alignment horizontal="center" vertical="center"/>
    </xf>
    <xf numFmtId="0" fontId="26" fillId="0" borderId="210" xfId="0" applyFont="1" applyBorder="1" applyAlignment="1">
      <alignment horizontal="left" vertical="center"/>
    </xf>
    <xf numFmtId="0" fontId="26" fillId="0" borderId="211" xfId="0" applyFont="1" applyBorder="1" applyAlignment="1">
      <alignment horizontal="left" vertical="center"/>
    </xf>
    <xf numFmtId="0" fontId="26" fillId="0" borderId="192" xfId="0" applyFont="1" applyBorder="1" applyAlignment="1">
      <alignment horizontal="left" vertical="center"/>
    </xf>
    <xf numFmtId="0" fontId="26" fillId="0" borderId="68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138" fillId="39" borderId="60" xfId="0" applyFont="1" applyFill="1" applyBorder="1" applyAlignment="1">
      <alignment horizontal="center" vertical="center"/>
    </xf>
    <xf numFmtId="0" fontId="138" fillId="39" borderId="61" xfId="0" applyFont="1" applyFill="1" applyBorder="1" applyAlignment="1">
      <alignment horizontal="center" vertical="center"/>
    </xf>
    <xf numFmtId="0" fontId="138" fillId="39" borderId="62" xfId="0" applyFont="1" applyFill="1" applyBorder="1" applyAlignment="1">
      <alignment horizontal="center" vertical="center"/>
    </xf>
    <xf numFmtId="0" fontId="138" fillId="39" borderId="212" xfId="0" applyFont="1" applyFill="1" applyBorder="1" applyAlignment="1">
      <alignment horizontal="center" vertical="center"/>
    </xf>
    <xf numFmtId="0" fontId="138" fillId="39" borderId="47" xfId="0" applyFont="1" applyFill="1" applyBorder="1" applyAlignment="1">
      <alignment horizontal="center" vertical="center"/>
    </xf>
    <xf numFmtId="0" fontId="138" fillId="39" borderId="213" xfId="0" applyFont="1" applyFill="1" applyBorder="1" applyAlignment="1">
      <alignment horizontal="center" vertical="center"/>
    </xf>
    <xf numFmtId="0" fontId="141" fillId="0" borderId="214" xfId="0" applyFont="1" applyBorder="1" applyAlignment="1" applyProtection="1">
      <alignment horizontal="center" vertical="center"/>
      <protection locked="0"/>
    </xf>
    <xf numFmtId="0" fontId="141" fillId="0" borderId="59" xfId="0" applyFont="1" applyBorder="1" applyAlignment="1" applyProtection="1">
      <alignment horizontal="center" vertical="center"/>
      <protection locked="0"/>
    </xf>
    <xf numFmtId="0" fontId="141" fillId="0" borderId="93" xfId="0" applyFont="1" applyBorder="1" applyAlignment="1" applyProtection="1">
      <alignment horizontal="center" vertical="center"/>
      <protection locked="0"/>
    </xf>
    <xf numFmtId="0" fontId="141" fillId="0" borderId="106" xfId="0" applyFont="1" applyBorder="1" applyAlignment="1" applyProtection="1">
      <alignment horizontal="center" vertical="center"/>
      <protection locked="0"/>
    </xf>
    <xf numFmtId="0" fontId="141" fillId="0" borderId="0" xfId="0" applyFont="1" applyBorder="1" applyAlignment="1" applyProtection="1">
      <alignment horizontal="center" vertical="center"/>
      <protection locked="0"/>
    </xf>
    <xf numFmtId="0" fontId="141" fillId="0" borderId="48" xfId="0" applyFont="1" applyBorder="1" applyAlignment="1" applyProtection="1">
      <alignment horizontal="center" vertical="center"/>
      <protection locked="0"/>
    </xf>
    <xf numFmtId="0" fontId="141" fillId="0" borderId="215" xfId="0" applyFont="1" applyBorder="1" applyAlignment="1" applyProtection="1">
      <alignment horizontal="center" vertical="center"/>
      <protection locked="0"/>
    </xf>
    <xf numFmtId="0" fontId="141" fillId="0" borderId="216" xfId="0" applyFont="1" applyBorder="1" applyAlignment="1" applyProtection="1">
      <alignment horizontal="center" vertical="center"/>
      <protection locked="0"/>
    </xf>
    <xf numFmtId="0" fontId="141" fillId="0" borderId="217" xfId="0" applyFont="1" applyBorder="1" applyAlignment="1" applyProtection="1">
      <alignment horizontal="center" vertical="center"/>
      <protection locked="0"/>
    </xf>
    <xf numFmtId="0" fontId="141" fillId="0" borderId="96" xfId="0" applyFont="1" applyBorder="1" applyAlignment="1" applyProtection="1">
      <alignment horizontal="center" vertical="center"/>
      <protection locked="0"/>
    </xf>
    <xf numFmtId="0" fontId="141" fillId="0" borderId="47" xfId="0" applyFont="1" applyBorder="1" applyAlignment="1" applyProtection="1">
      <alignment horizontal="center" vertical="center"/>
      <protection locked="0"/>
    </xf>
    <xf numFmtId="0" fontId="141" fillId="0" borderId="52" xfId="0" applyFont="1" applyBorder="1" applyAlignment="1" applyProtection="1">
      <alignment horizontal="center" vertical="center"/>
      <protection locked="0"/>
    </xf>
    <xf numFmtId="0" fontId="366" fillId="39" borderId="60" xfId="0" applyFont="1" applyFill="1" applyBorder="1" applyAlignment="1">
      <alignment horizontal="center" vertical="center"/>
    </xf>
    <xf numFmtId="0" fontId="366" fillId="39" borderId="62" xfId="0" applyFont="1" applyFill="1" applyBorder="1" applyAlignment="1">
      <alignment horizontal="center" vertical="center"/>
    </xf>
    <xf numFmtId="0" fontId="366" fillId="39" borderId="37" xfId="0" applyFont="1" applyFill="1" applyBorder="1" applyAlignment="1">
      <alignment horizontal="center" vertical="center"/>
    </xf>
    <xf numFmtId="0" fontId="366" fillId="39" borderId="38" xfId="0" applyFont="1" applyFill="1" applyBorder="1" applyAlignment="1">
      <alignment horizontal="center" vertical="center"/>
    </xf>
    <xf numFmtId="0" fontId="295" fillId="39" borderId="39" xfId="0" applyFont="1" applyFill="1" applyBorder="1" applyAlignment="1">
      <alignment horizontal="center"/>
    </xf>
    <xf numFmtId="0" fontId="295" fillId="39" borderId="40" xfId="0" applyFont="1" applyFill="1" applyBorder="1" applyAlignment="1">
      <alignment horizontal="center"/>
    </xf>
    <xf numFmtId="0" fontId="295" fillId="39" borderId="41" xfId="0" applyFont="1" applyFill="1" applyBorder="1" applyAlignment="1">
      <alignment horizontal="center"/>
    </xf>
    <xf numFmtId="0" fontId="387" fillId="39" borderId="218" xfId="0" applyFont="1" applyFill="1" applyBorder="1" applyAlignment="1">
      <alignment horizontal="center" vertical="center"/>
    </xf>
    <xf numFmtId="0" fontId="387" fillId="39" borderId="62" xfId="0" applyFont="1" applyFill="1" applyBorder="1" applyAlignment="1">
      <alignment horizontal="center" vertical="center"/>
    </xf>
    <xf numFmtId="0" fontId="387" fillId="39" borderId="106" xfId="0" applyFont="1" applyFill="1" applyBorder="1" applyAlignment="1">
      <alignment horizontal="center" vertical="center"/>
    </xf>
    <xf numFmtId="0" fontId="387" fillId="39" borderId="38" xfId="0" applyFont="1" applyFill="1" applyBorder="1" applyAlignment="1">
      <alignment horizontal="center" vertical="center"/>
    </xf>
    <xf numFmtId="0" fontId="388" fillId="39" borderId="106" xfId="0" applyFont="1" applyFill="1" applyBorder="1" applyAlignment="1">
      <alignment horizontal="center" vertical="center"/>
    </xf>
    <xf numFmtId="0" fontId="388" fillId="39" borderId="38" xfId="0" applyFont="1" applyFill="1" applyBorder="1" applyAlignment="1">
      <alignment horizontal="center" vertical="center"/>
    </xf>
    <xf numFmtId="0" fontId="388" fillId="39" borderId="108" xfId="0" applyFont="1" applyFill="1" applyBorder="1" applyAlignment="1">
      <alignment horizontal="center" vertical="center"/>
    </xf>
    <xf numFmtId="0" fontId="388" fillId="39" borderId="41" xfId="0" applyFont="1" applyFill="1" applyBorder="1" applyAlignment="1">
      <alignment horizontal="center" vertical="center"/>
    </xf>
    <xf numFmtId="0" fontId="28" fillId="39" borderId="214" xfId="0" applyFont="1" applyFill="1" applyBorder="1" applyAlignment="1">
      <alignment horizontal="center" vertical="center"/>
    </xf>
    <xf numFmtId="0" fontId="28" fillId="39" borderId="93" xfId="0" applyFont="1" applyFill="1" applyBorder="1" applyAlignment="1">
      <alignment horizontal="center" vertical="center"/>
    </xf>
    <xf numFmtId="0" fontId="28" fillId="39" borderId="106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139" fillId="0" borderId="106" xfId="0" applyFont="1" applyBorder="1" applyAlignment="1">
      <alignment horizontal="center" vertical="center"/>
    </xf>
    <xf numFmtId="0" fontId="139" fillId="0" borderId="48" xfId="0" applyFont="1" applyBorder="1" applyAlignment="1">
      <alignment horizontal="center" vertical="center"/>
    </xf>
    <xf numFmtId="0" fontId="139" fillId="0" borderId="96" xfId="0" applyFont="1" applyBorder="1" applyAlignment="1">
      <alignment horizontal="center" vertical="center"/>
    </xf>
    <xf numFmtId="0" fontId="139" fillId="0" borderId="52" xfId="0" applyFont="1" applyBorder="1" applyAlignment="1">
      <alignment horizontal="center" vertical="center"/>
    </xf>
    <xf numFmtId="0" fontId="326" fillId="39" borderId="142" xfId="0" applyFont="1" applyFill="1" applyBorder="1" applyAlignment="1">
      <alignment horizontal="center"/>
    </xf>
    <xf numFmtId="0" fontId="326" fillId="39" borderId="146" xfId="0" applyFont="1" applyFill="1" applyBorder="1" applyAlignment="1">
      <alignment horizontal="center"/>
    </xf>
    <xf numFmtId="14" fontId="362" fillId="64" borderId="0" xfId="0" applyNumberFormat="1" applyFont="1" applyFill="1" applyAlignment="1">
      <alignment horizontal="center"/>
    </xf>
    <xf numFmtId="0" fontId="209" fillId="74" borderId="187" xfId="0" applyFont="1" applyFill="1" applyBorder="1" applyAlignment="1">
      <alignment horizontal="center" vertical="center"/>
    </xf>
    <xf numFmtId="0" fontId="209" fillId="74" borderId="61" xfId="0" applyFont="1" applyFill="1" applyBorder="1" applyAlignment="1">
      <alignment horizontal="center" vertical="center"/>
    </xf>
    <xf numFmtId="0" fontId="209" fillId="74" borderId="62" xfId="0" applyFont="1" applyFill="1" applyBorder="1" applyAlignment="1">
      <alignment horizontal="center" vertical="center"/>
    </xf>
    <xf numFmtId="20" fontId="59" fillId="72" borderId="219" xfId="0" applyNumberFormat="1" applyFont="1" applyFill="1" applyBorder="1" applyAlignment="1">
      <alignment horizontal="center" vertical="center"/>
    </xf>
    <xf numFmtId="20" fontId="59" fillId="72" borderId="145" xfId="0" applyNumberFormat="1" applyFont="1" applyFill="1" applyBorder="1" applyAlignment="1">
      <alignment horizontal="center" vertical="center"/>
    </xf>
    <xf numFmtId="0" fontId="171" fillId="75" borderId="116" xfId="0" applyFont="1" applyFill="1" applyBorder="1" applyAlignment="1">
      <alignment horizontal="center" vertical="center"/>
    </xf>
    <xf numFmtId="0" fontId="171" fillId="75" borderId="117" xfId="0" applyFont="1" applyFill="1" applyBorder="1" applyAlignment="1">
      <alignment horizontal="center" vertical="center"/>
    </xf>
    <xf numFmtId="0" fontId="209" fillId="78" borderId="187" xfId="0" applyFont="1" applyFill="1" applyBorder="1" applyAlignment="1">
      <alignment horizontal="center" vertical="center"/>
    </xf>
    <xf numFmtId="0" fontId="209" fillId="78" borderId="61" xfId="0" applyFont="1" applyFill="1" applyBorder="1" applyAlignment="1">
      <alignment horizontal="center" vertical="center"/>
    </xf>
    <xf numFmtId="0" fontId="209" fillId="79" borderId="187" xfId="0" applyFont="1" applyFill="1" applyBorder="1" applyAlignment="1">
      <alignment horizontal="center" vertical="center"/>
    </xf>
    <xf numFmtId="0" fontId="209" fillId="79" borderId="220" xfId="0" applyFont="1" applyFill="1" applyBorder="1" applyAlignment="1">
      <alignment horizontal="center" vertical="center"/>
    </xf>
    <xf numFmtId="0" fontId="209" fillId="77" borderId="187" xfId="0" applyFont="1" applyFill="1" applyBorder="1" applyAlignment="1">
      <alignment horizontal="center" vertical="center"/>
    </xf>
    <xf numFmtId="0" fontId="209" fillId="77" borderId="220" xfId="0" applyFont="1" applyFill="1" applyBorder="1" applyAlignment="1">
      <alignment horizontal="center" vertical="center"/>
    </xf>
    <xf numFmtId="0" fontId="209" fillId="74" borderId="220" xfId="0" applyFont="1" applyFill="1" applyBorder="1" applyAlignment="1">
      <alignment horizontal="center" vertical="center"/>
    </xf>
    <xf numFmtId="0" fontId="209" fillId="78" borderId="220" xfId="0" applyFont="1" applyFill="1" applyBorder="1" applyAlignment="1">
      <alignment horizontal="center" vertical="center"/>
    </xf>
    <xf numFmtId="0" fontId="209" fillId="77" borderId="61" xfId="0" applyFont="1" applyFill="1" applyBorder="1" applyAlignment="1">
      <alignment horizontal="center" vertical="center"/>
    </xf>
    <xf numFmtId="0" fontId="209" fillId="77" borderId="62" xfId="0" applyFont="1" applyFill="1" applyBorder="1" applyAlignment="1">
      <alignment horizontal="center" vertical="center"/>
    </xf>
    <xf numFmtId="0" fontId="209" fillId="75" borderId="187" xfId="0" applyFont="1" applyFill="1" applyBorder="1" applyAlignment="1">
      <alignment horizontal="center" vertical="center"/>
    </xf>
    <xf numFmtId="0" fontId="209" fillId="75" borderId="61" xfId="0" applyFont="1" applyFill="1" applyBorder="1" applyAlignment="1">
      <alignment horizontal="center" vertical="center"/>
    </xf>
    <xf numFmtId="0" fontId="209" fillId="75" borderId="62" xfId="0" applyFont="1" applyFill="1" applyBorder="1" applyAlignment="1">
      <alignment horizontal="center" vertical="center"/>
    </xf>
    <xf numFmtId="0" fontId="209" fillId="75" borderId="220" xfId="0" applyFont="1" applyFill="1" applyBorder="1" applyAlignment="1">
      <alignment horizontal="center" vertical="center"/>
    </xf>
    <xf numFmtId="0" fontId="209" fillId="76" borderId="187" xfId="0" applyFont="1" applyFill="1" applyBorder="1" applyAlignment="1">
      <alignment horizontal="center" vertical="center"/>
    </xf>
    <xf numFmtId="0" fontId="209" fillId="76" borderId="61" xfId="0" applyFont="1" applyFill="1" applyBorder="1" applyAlignment="1">
      <alignment horizontal="center" vertical="center"/>
    </xf>
    <xf numFmtId="0" fontId="209" fillId="76" borderId="62" xfId="0" applyFont="1" applyFill="1" applyBorder="1" applyAlignment="1">
      <alignment horizontal="center" vertical="center"/>
    </xf>
    <xf numFmtId="0" fontId="171" fillId="74" borderId="116" xfId="0" applyFont="1" applyFill="1" applyBorder="1" applyAlignment="1">
      <alignment horizontal="center" vertical="center"/>
    </xf>
    <xf numFmtId="0" fontId="171" fillId="74" borderId="117" xfId="0" applyFont="1" applyFill="1" applyBorder="1" applyAlignment="1">
      <alignment horizontal="center" vertical="center"/>
    </xf>
    <xf numFmtId="0" fontId="171" fillId="78" borderId="116" xfId="0" applyFont="1" applyFill="1" applyBorder="1" applyAlignment="1">
      <alignment horizontal="center" vertical="center"/>
    </xf>
    <xf numFmtId="0" fontId="171" fillId="78" borderId="117" xfId="0" applyFont="1" applyFill="1" applyBorder="1" applyAlignment="1">
      <alignment horizontal="center" vertical="center"/>
    </xf>
    <xf numFmtId="0" fontId="171" fillId="79" borderId="116" xfId="0" applyFont="1" applyFill="1" applyBorder="1" applyAlignment="1">
      <alignment horizontal="center" vertical="center"/>
    </xf>
    <xf numFmtId="0" fontId="171" fillId="79" borderId="117" xfId="0" applyFont="1" applyFill="1" applyBorder="1" applyAlignment="1">
      <alignment horizontal="center" vertical="center"/>
    </xf>
    <xf numFmtId="0" fontId="171" fillId="77" borderId="116" xfId="0" applyFont="1" applyFill="1" applyBorder="1" applyAlignment="1">
      <alignment horizontal="center" vertical="center"/>
    </xf>
    <xf numFmtId="0" fontId="171" fillId="77" borderId="117" xfId="0" applyFont="1" applyFill="1" applyBorder="1" applyAlignment="1">
      <alignment horizontal="center" vertical="center"/>
    </xf>
    <xf numFmtId="0" fontId="171" fillId="76" borderId="116" xfId="0" applyFont="1" applyFill="1" applyBorder="1" applyAlignment="1">
      <alignment horizontal="center" vertical="center"/>
    </xf>
    <xf numFmtId="0" fontId="171" fillId="76" borderId="117" xfId="0" applyFont="1" applyFill="1" applyBorder="1" applyAlignment="1">
      <alignment horizontal="center" vertical="center"/>
    </xf>
    <xf numFmtId="0" fontId="388" fillId="39" borderId="37" xfId="0" applyFont="1" applyFill="1" applyBorder="1" applyAlignment="1">
      <alignment horizontal="center" vertical="center"/>
    </xf>
    <xf numFmtId="0" fontId="388" fillId="39" borderId="0" xfId="0" applyFont="1" applyFill="1" applyBorder="1" applyAlignment="1">
      <alignment horizontal="center" vertical="center"/>
    </xf>
    <xf numFmtId="0" fontId="389" fillId="0" borderId="221" xfId="0" applyFont="1" applyBorder="1" applyAlignment="1" applyProtection="1">
      <alignment horizontal="left" vertical="center"/>
      <protection locked="0"/>
    </xf>
    <xf numFmtId="0" fontId="389" fillId="0" borderId="68" xfId="0" applyFont="1" applyBorder="1" applyAlignment="1" applyProtection="1">
      <alignment horizontal="left" vertical="center"/>
      <protection locked="0"/>
    </xf>
    <xf numFmtId="0" fontId="390" fillId="0" borderId="221" xfId="0" applyFont="1" applyBorder="1" applyAlignment="1" applyProtection="1">
      <alignment horizontal="left" vertical="center"/>
      <protection locked="0"/>
    </xf>
    <xf numFmtId="0" fontId="390" fillId="0" borderId="68" xfId="0" applyFont="1" applyBorder="1" applyAlignment="1" applyProtection="1">
      <alignment horizontal="left" vertical="center"/>
      <protection locked="0"/>
    </xf>
    <xf numFmtId="0" fontId="0" fillId="0" borderId="222" xfId="0" applyFont="1" applyBorder="1" applyAlignment="1" applyProtection="1">
      <alignment horizontal="center" vertical="center"/>
      <protection locked="0"/>
    </xf>
    <xf numFmtId="0" fontId="0" fillId="0" borderId="223" xfId="0" applyFont="1" applyBorder="1" applyAlignment="1" applyProtection="1">
      <alignment horizontal="center" vertical="center"/>
      <protection locked="0"/>
    </xf>
    <xf numFmtId="0" fontId="0" fillId="0" borderId="224" xfId="0" applyFont="1" applyBorder="1" applyAlignment="1" applyProtection="1">
      <alignment horizontal="center" vertical="center"/>
      <protection locked="0"/>
    </xf>
    <xf numFmtId="0" fontId="0" fillId="0" borderId="125" xfId="0" applyFont="1" applyBorder="1" applyAlignment="1" applyProtection="1">
      <alignment horizontal="center" vertical="center"/>
      <protection locked="0"/>
    </xf>
    <xf numFmtId="0" fontId="391" fillId="0" borderId="221" xfId="0" applyFont="1" applyBorder="1" applyAlignment="1" applyProtection="1">
      <alignment horizontal="left" vertical="center"/>
      <protection locked="0"/>
    </xf>
    <xf numFmtId="0" fontId="391" fillId="0" borderId="68" xfId="0" applyFont="1" applyBorder="1" applyAlignment="1" applyProtection="1">
      <alignment horizontal="left" vertical="center"/>
      <protection locked="0"/>
    </xf>
    <xf numFmtId="0" fontId="391" fillId="0" borderId="92" xfId="0" applyFont="1" applyBorder="1" applyAlignment="1" applyProtection="1">
      <alignment horizontal="left" vertical="center"/>
      <protection locked="0"/>
    </xf>
    <xf numFmtId="0" fontId="391" fillId="0" borderId="183" xfId="0" applyFont="1" applyBorder="1" applyAlignment="1" applyProtection="1">
      <alignment horizontal="left" vertical="center"/>
      <protection locked="0"/>
    </xf>
    <xf numFmtId="0" fontId="0" fillId="0" borderId="225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392" fillId="83" borderId="168" xfId="0" applyFont="1" applyFill="1" applyBorder="1" applyAlignment="1">
      <alignment horizontal="center"/>
    </xf>
    <xf numFmtId="0" fontId="392" fillId="83" borderId="120" xfId="0" applyFont="1" applyFill="1" applyBorder="1" applyAlignment="1">
      <alignment horizontal="center"/>
    </xf>
    <xf numFmtId="0" fontId="209" fillId="76" borderId="220" xfId="0" applyFont="1" applyFill="1" applyBorder="1" applyAlignment="1">
      <alignment horizontal="center" vertical="center"/>
    </xf>
    <xf numFmtId="49" fontId="252" fillId="64" borderId="0" xfId="0" applyNumberFormat="1" applyFont="1" applyFill="1" applyBorder="1" applyAlignment="1">
      <alignment horizontal="center"/>
    </xf>
    <xf numFmtId="0" fontId="171" fillId="74" borderId="40" xfId="0" applyFont="1" applyFill="1" applyBorder="1" applyAlignment="1">
      <alignment horizontal="center" vertical="center"/>
    </xf>
    <xf numFmtId="0" fontId="171" fillId="74" borderId="41" xfId="0" applyFont="1" applyFill="1" applyBorder="1" applyAlignment="1">
      <alignment horizontal="center" vertical="center"/>
    </xf>
    <xf numFmtId="0" fontId="171" fillId="75" borderId="40" xfId="0" applyFont="1" applyFill="1" applyBorder="1" applyAlignment="1">
      <alignment horizontal="center" vertical="center"/>
    </xf>
    <xf numFmtId="0" fontId="171" fillId="75" borderId="41" xfId="0" applyFont="1" applyFill="1" applyBorder="1" applyAlignment="1">
      <alignment horizontal="center" vertical="center"/>
    </xf>
    <xf numFmtId="0" fontId="171" fillId="76" borderId="40" xfId="0" applyFont="1" applyFill="1" applyBorder="1" applyAlignment="1">
      <alignment horizontal="center" vertical="center"/>
    </xf>
    <xf numFmtId="0" fontId="171" fillId="76" borderId="41" xfId="0" applyFont="1" applyFill="1" applyBorder="1" applyAlignment="1">
      <alignment horizontal="center" vertical="center"/>
    </xf>
    <xf numFmtId="0" fontId="171" fillId="77" borderId="40" xfId="0" applyFont="1" applyFill="1" applyBorder="1" applyAlignment="1">
      <alignment horizontal="center" vertical="center"/>
    </xf>
    <xf numFmtId="0" fontId="171" fillId="77" borderId="41" xfId="0" applyFont="1" applyFill="1" applyBorder="1" applyAlignment="1">
      <alignment horizontal="center" vertical="center"/>
    </xf>
    <xf numFmtId="0" fontId="393" fillId="39" borderId="60" xfId="0" applyFont="1" applyFill="1" applyBorder="1" applyAlignment="1">
      <alignment horizontal="center" vertical="center"/>
    </xf>
    <xf numFmtId="0" fontId="393" fillId="39" borderId="61" xfId="0" applyFont="1" applyFill="1" applyBorder="1" applyAlignment="1">
      <alignment horizontal="center" vertical="center"/>
    </xf>
    <xf numFmtId="0" fontId="393" fillId="39" borderId="62" xfId="0" applyFont="1" applyFill="1" applyBorder="1" applyAlignment="1">
      <alignment horizontal="center" vertical="center"/>
    </xf>
    <xf numFmtId="0" fontId="393" fillId="39" borderId="37" xfId="0" applyFont="1" applyFill="1" applyBorder="1" applyAlignment="1">
      <alignment horizontal="center" vertical="center"/>
    </xf>
    <xf numFmtId="0" fontId="393" fillId="39" borderId="0" xfId="0" applyFont="1" applyFill="1" applyBorder="1" applyAlignment="1">
      <alignment horizontal="center" vertical="center"/>
    </xf>
    <xf numFmtId="0" fontId="393" fillId="39" borderId="38" xfId="0" applyFont="1" applyFill="1" applyBorder="1" applyAlignment="1">
      <alignment horizontal="center" vertical="center"/>
    </xf>
    <xf numFmtId="0" fontId="309" fillId="39" borderId="60" xfId="0" applyFont="1" applyFill="1" applyBorder="1" applyAlignment="1">
      <alignment horizontal="center" vertical="center"/>
    </xf>
    <xf numFmtId="0" fontId="309" fillId="39" borderId="61" xfId="0" applyFont="1" applyFill="1" applyBorder="1" applyAlignment="1">
      <alignment horizontal="center" vertical="center"/>
    </xf>
    <xf numFmtId="0" fontId="309" fillId="39" borderId="62" xfId="0" applyFont="1" applyFill="1" applyBorder="1" applyAlignment="1">
      <alignment horizontal="center" vertical="center"/>
    </xf>
    <xf numFmtId="0" fontId="309" fillId="39" borderId="37" xfId="0" applyFont="1" applyFill="1" applyBorder="1" applyAlignment="1">
      <alignment horizontal="center" vertical="center"/>
    </xf>
    <xf numFmtId="0" fontId="309" fillId="39" borderId="0" xfId="0" applyFont="1" applyFill="1" applyBorder="1" applyAlignment="1">
      <alignment horizontal="center" vertical="center"/>
    </xf>
    <xf numFmtId="0" fontId="309" fillId="39" borderId="38" xfId="0" applyFont="1" applyFill="1" applyBorder="1" applyAlignment="1">
      <alignment horizontal="center" vertical="center"/>
    </xf>
    <xf numFmtId="0" fontId="393" fillId="39" borderId="39" xfId="0" applyFont="1" applyFill="1" applyBorder="1" applyAlignment="1">
      <alignment horizontal="center" vertical="center"/>
    </xf>
    <xf numFmtId="0" fontId="393" fillId="39" borderId="40" xfId="0" applyFont="1" applyFill="1" applyBorder="1" applyAlignment="1">
      <alignment horizontal="center" vertical="center"/>
    </xf>
    <xf numFmtId="0" fontId="393" fillId="39" borderId="41" xfId="0" applyFont="1" applyFill="1" applyBorder="1" applyAlignment="1">
      <alignment horizontal="center" vertical="center"/>
    </xf>
    <xf numFmtId="0" fontId="394" fillId="39" borderId="37" xfId="0" applyFont="1" applyFill="1" applyBorder="1" applyAlignment="1">
      <alignment horizontal="center" vertical="center"/>
    </xf>
    <xf numFmtId="0" fontId="394" fillId="39" borderId="0" xfId="0" applyFont="1" applyFill="1" applyBorder="1" applyAlignment="1">
      <alignment horizontal="center" vertical="center"/>
    </xf>
    <xf numFmtId="0" fontId="394" fillId="39" borderId="38" xfId="0" applyFont="1" applyFill="1" applyBorder="1" applyAlignment="1">
      <alignment horizontal="center" vertical="center"/>
    </xf>
    <xf numFmtId="0" fontId="389" fillId="0" borderId="92" xfId="0" applyFont="1" applyBorder="1" applyAlignment="1" applyProtection="1">
      <alignment horizontal="left" vertical="center"/>
      <protection locked="0"/>
    </xf>
    <xf numFmtId="0" fontId="389" fillId="0" borderId="183" xfId="0" applyFont="1" applyBorder="1" applyAlignment="1" applyProtection="1">
      <alignment horizontal="left" vertical="center"/>
      <protection locked="0"/>
    </xf>
    <xf numFmtId="0" fontId="390" fillId="0" borderId="92" xfId="0" applyFont="1" applyBorder="1" applyAlignment="1" applyProtection="1">
      <alignment horizontal="left" vertical="center"/>
      <protection locked="0"/>
    </xf>
    <xf numFmtId="0" fontId="390" fillId="0" borderId="183" xfId="0" applyFont="1" applyBorder="1" applyAlignment="1" applyProtection="1">
      <alignment horizontal="left" vertical="center"/>
      <protection locked="0"/>
    </xf>
    <xf numFmtId="0" fontId="37" fillId="83" borderId="105" xfId="0" applyFont="1" applyFill="1" applyBorder="1" applyAlignment="1">
      <alignment horizontal="center"/>
    </xf>
    <xf numFmtId="0" fontId="37" fillId="83" borderId="182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7" fillId="37" borderId="198" xfId="0" applyFont="1" applyFill="1" applyBorder="1" applyAlignment="1">
      <alignment horizontal="center" vertical="center"/>
    </xf>
    <xf numFmtId="0" fontId="37" fillId="37" borderId="226" xfId="0" applyFont="1" applyFill="1" applyBorder="1" applyAlignment="1">
      <alignment horizontal="center" vertical="center"/>
    </xf>
    <xf numFmtId="0" fontId="37" fillId="37" borderId="227" xfId="0" applyFont="1" applyFill="1" applyBorder="1" applyAlignment="1">
      <alignment horizontal="center"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395" fillId="0" borderId="221" xfId="0" applyFont="1" applyBorder="1" applyAlignment="1" applyProtection="1">
      <alignment horizontal="left" vertical="center"/>
      <protection locked="0"/>
    </xf>
    <xf numFmtId="0" fontId="395" fillId="0" borderId="68" xfId="0" applyFont="1" applyBorder="1" applyAlignment="1" applyProtection="1">
      <alignment horizontal="left" vertical="center"/>
      <protection locked="0"/>
    </xf>
    <xf numFmtId="0" fontId="395" fillId="0" borderId="228" xfId="0" applyFont="1" applyBorder="1" applyAlignment="1" applyProtection="1">
      <alignment horizontal="left" vertical="center"/>
      <protection locked="0"/>
    </xf>
    <xf numFmtId="0" fontId="395" fillId="0" borderId="92" xfId="0" applyFont="1" applyBorder="1" applyAlignment="1" applyProtection="1">
      <alignment horizontal="left" vertical="center"/>
      <protection locked="0"/>
    </xf>
    <xf numFmtId="0" fontId="395" fillId="0" borderId="183" xfId="0" applyFont="1" applyBorder="1" applyAlignment="1" applyProtection="1">
      <alignment horizontal="left" vertical="center"/>
      <protection locked="0"/>
    </xf>
    <xf numFmtId="0" fontId="395" fillId="0" borderId="229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30" xfId="0" applyFont="1" applyBorder="1" applyAlignment="1" applyProtection="1">
      <alignment horizontal="center" vertical="center"/>
      <protection locked="0"/>
    </xf>
    <xf numFmtId="0" fontId="396" fillId="0" borderId="221" xfId="0" applyFont="1" applyBorder="1" applyAlignment="1" applyProtection="1">
      <alignment horizontal="left" vertical="center"/>
      <protection locked="0"/>
    </xf>
    <xf numFmtId="0" fontId="396" fillId="0" borderId="68" xfId="0" applyFont="1" applyBorder="1" applyAlignment="1" applyProtection="1">
      <alignment horizontal="left" vertical="center"/>
      <protection locked="0"/>
    </xf>
    <xf numFmtId="0" fontId="396" fillId="0" borderId="92" xfId="0" applyFont="1" applyBorder="1" applyAlignment="1" applyProtection="1">
      <alignment horizontal="left" vertical="center"/>
      <protection locked="0"/>
    </xf>
    <xf numFmtId="0" fontId="396" fillId="0" borderId="183" xfId="0" applyFont="1" applyBorder="1" applyAlignment="1" applyProtection="1">
      <alignment horizontal="left" vertical="center"/>
      <protection locked="0"/>
    </xf>
    <xf numFmtId="0" fontId="58" fillId="40" borderId="37" xfId="0" applyFont="1" applyFill="1" applyBorder="1" applyAlignment="1">
      <alignment horizontal="center" vertical="center"/>
    </xf>
    <xf numFmtId="0" fontId="58" fillId="40" borderId="0" xfId="0" applyFont="1" applyFill="1" applyBorder="1" applyAlignment="1">
      <alignment horizontal="center" vertical="center"/>
    </xf>
    <xf numFmtId="0" fontId="58" fillId="40" borderId="38" xfId="0" applyFont="1" applyFill="1" applyBorder="1" applyAlignment="1">
      <alignment horizontal="center" vertical="center"/>
    </xf>
    <xf numFmtId="0" fontId="58" fillId="40" borderId="39" xfId="0" applyFont="1" applyFill="1" applyBorder="1" applyAlignment="1">
      <alignment horizontal="center" vertical="center"/>
    </xf>
    <xf numFmtId="0" fontId="58" fillId="40" borderId="40" xfId="0" applyFont="1" applyFill="1" applyBorder="1" applyAlignment="1">
      <alignment horizontal="center" vertical="center"/>
    </xf>
    <xf numFmtId="0" fontId="58" fillId="40" borderId="41" xfId="0" applyFont="1" applyFill="1" applyBorder="1" applyAlignment="1">
      <alignment horizontal="center" vertical="center"/>
    </xf>
    <xf numFmtId="0" fontId="394" fillId="39" borderId="60" xfId="0" applyFont="1" applyFill="1" applyBorder="1" applyAlignment="1">
      <alignment horizontal="center" vertical="center"/>
    </xf>
    <xf numFmtId="0" fontId="394" fillId="39" borderId="61" xfId="0" applyFont="1" applyFill="1" applyBorder="1" applyAlignment="1">
      <alignment horizontal="center" vertical="center"/>
    </xf>
    <xf numFmtId="0" fontId="394" fillId="39" borderId="62" xfId="0" applyFont="1" applyFill="1" applyBorder="1" applyAlignment="1">
      <alignment horizontal="center" vertical="center"/>
    </xf>
    <xf numFmtId="0" fontId="394" fillId="39" borderId="39" xfId="0" applyFont="1" applyFill="1" applyBorder="1" applyAlignment="1">
      <alignment horizontal="center" vertical="center"/>
    </xf>
    <xf numFmtId="0" fontId="394" fillId="39" borderId="40" xfId="0" applyFont="1" applyFill="1" applyBorder="1" applyAlignment="1">
      <alignment horizontal="center" vertical="center"/>
    </xf>
    <xf numFmtId="0" fontId="394" fillId="39" borderId="41" xfId="0" applyFont="1" applyFill="1" applyBorder="1" applyAlignment="1">
      <alignment horizontal="center" vertical="center"/>
    </xf>
    <xf numFmtId="0" fontId="397" fillId="0" borderId="231" xfId="0" applyFont="1" applyBorder="1" applyAlignment="1" applyProtection="1">
      <alignment horizontal="left" vertical="center"/>
      <protection locked="0"/>
    </xf>
    <xf numFmtId="0" fontId="397" fillId="0" borderId="211" xfId="0" applyFont="1" applyBorder="1" applyAlignment="1" applyProtection="1">
      <alignment horizontal="left" vertical="center"/>
      <protection locked="0"/>
    </xf>
    <xf numFmtId="0" fontId="397" fillId="0" borderId="232" xfId="0" applyFont="1" applyBorder="1" applyAlignment="1" applyProtection="1">
      <alignment horizontal="left" vertical="center"/>
      <protection locked="0"/>
    </xf>
    <xf numFmtId="0" fontId="397" fillId="0" borderId="221" xfId="0" applyFont="1" applyBorder="1" applyAlignment="1" applyProtection="1">
      <alignment horizontal="left" vertical="center"/>
      <protection locked="0"/>
    </xf>
    <xf numFmtId="0" fontId="397" fillId="0" borderId="68" xfId="0" applyFont="1" applyBorder="1" applyAlignment="1" applyProtection="1">
      <alignment horizontal="left" vertical="center"/>
      <protection locked="0"/>
    </xf>
    <xf numFmtId="0" fontId="397" fillId="0" borderId="228" xfId="0" applyFont="1" applyBorder="1" applyAlignment="1" applyProtection="1">
      <alignment horizontal="left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123" xfId="0" applyFont="1" applyBorder="1" applyAlignment="1" applyProtection="1">
      <alignment horizontal="center" vertical="center"/>
      <protection locked="0"/>
    </xf>
    <xf numFmtId="0" fontId="366" fillId="39" borderId="39" xfId="0" applyFont="1" applyFill="1" applyBorder="1" applyAlignment="1">
      <alignment horizontal="center" vertical="center"/>
    </xf>
    <xf numFmtId="0" fontId="366" fillId="39" borderId="41" xfId="0" applyFont="1" applyFill="1" applyBorder="1" applyAlignment="1">
      <alignment horizontal="center" vertical="center"/>
    </xf>
    <xf numFmtId="0" fontId="397" fillId="0" borderId="233" xfId="0" applyFont="1" applyBorder="1" applyAlignment="1" applyProtection="1">
      <alignment horizontal="left" vertical="center"/>
      <protection locked="0"/>
    </xf>
    <xf numFmtId="0" fontId="397" fillId="0" borderId="12" xfId="0" applyFont="1" applyBorder="1" applyAlignment="1" applyProtection="1">
      <alignment horizontal="left" vertical="center"/>
      <protection locked="0"/>
    </xf>
    <xf numFmtId="0" fontId="397" fillId="0" borderId="234" xfId="0" applyFont="1" applyBorder="1" applyAlignment="1" applyProtection="1">
      <alignment horizontal="left" vertical="center"/>
      <protection locked="0"/>
    </xf>
    <xf numFmtId="0" fontId="397" fillId="0" borderId="96" xfId="0" applyFont="1" applyBorder="1" applyAlignment="1" applyProtection="1">
      <alignment horizontal="left" vertical="center"/>
      <protection locked="0"/>
    </xf>
    <xf numFmtId="0" fontId="397" fillId="0" borderId="47" xfId="0" applyFont="1" applyBorder="1" applyAlignment="1" applyProtection="1">
      <alignment horizontal="left" vertical="center"/>
      <protection locked="0"/>
    </xf>
    <xf numFmtId="0" fontId="397" fillId="0" borderId="184" xfId="0" applyFont="1" applyBorder="1" applyAlignment="1" applyProtection="1">
      <alignment horizontal="left" vertical="center"/>
      <protection locked="0"/>
    </xf>
    <xf numFmtId="0" fontId="37" fillId="83" borderId="105" xfId="0" applyFont="1" applyFill="1" applyBorder="1" applyAlignment="1">
      <alignment horizontal="center" vertical="center"/>
    </xf>
    <xf numFmtId="0" fontId="37" fillId="83" borderId="182" xfId="0" applyFont="1" applyFill="1" applyBorder="1" applyAlignment="1">
      <alignment horizontal="center" vertical="center"/>
    </xf>
    <xf numFmtId="0" fontId="392" fillId="83" borderId="168" xfId="0" applyFont="1" applyFill="1" applyBorder="1" applyAlignment="1">
      <alignment horizontal="center" vertical="center"/>
    </xf>
    <xf numFmtId="0" fontId="392" fillId="83" borderId="120" xfId="0" applyFont="1" applyFill="1" applyBorder="1" applyAlignment="1">
      <alignment horizontal="center" vertical="center"/>
    </xf>
    <xf numFmtId="0" fontId="0" fillId="0" borderId="235" xfId="0" applyFont="1" applyBorder="1" applyAlignment="1" applyProtection="1">
      <alignment horizontal="center" vertical="center"/>
      <protection locked="0"/>
    </xf>
    <xf numFmtId="0" fontId="397" fillId="0" borderId="227" xfId="0" applyFont="1" applyBorder="1" applyAlignment="1" applyProtection="1">
      <alignment horizontal="left" vertical="center"/>
      <protection locked="0"/>
    </xf>
    <xf numFmtId="0" fontId="397" fillId="0" borderId="69" xfId="0" applyFont="1" applyBorder="1" applyAlignment="1" applyProtection="1">
      <alignment horizontal="left" vertical="center"/>
      <protection locked="0"/>
    </xf>
    <xf numFmtId="0" fontId="397" fillId="0" borderId="236" xfId="0" applyFont="1" applyBorder="1" applyAlignment="1" applyProtection="1">
      <alignment horizontal="left" vertical="center"/>
      <protection locked="0"/>
    </xf>
    <xf numFmtId="0" fontId="398" fillId="73" borderId="181" xfId="51" applyFont="1" applyFill="1" applyBorder="1" applyAlignment="1">
      <alignment horizontal="center" vertical="center"/>
      <protection/>
    </xf>
    <xf numFmtId="0" fontId="398" fillId="73" borderId="130" xfId="51" applyFont="1" applyFill="1" applyBorder="1" applyAlignment="1">
      <alignment horizontal="center" vertical="center"/>
      <protection/>
    </xf>
    <xf numFmtId="0" fontId="398" fillId="73" borderId="148" xfId="51" applyFont="1" applyFill="1" applyBorder="1" applyAlignment="1">
      <alignment horizontal="center" vertical="center"/>
      <protection/>
    </xf>
    <xf numFmtId="0" fontId="398" fillId="73" borderId="41" xfId="51" applyFont="1" applyFill="1" applyBorder="1" applyAlignment="1">
      <alignment horizontal="center" vertical="center"/>
      <protection/>
    </xf>
    <xf numFmtId="0" fontId="399" fillId="73" borderId="237" xfId="51" applyFont="1" applyFill="1" applyBorder="1" applyAlignment="1">
      <alignment horizontal="center" vertical="center"/>
      <protection/>
    </xf>
    <xf numFmtId="0" fontId="399" fillId="73" borderId="238" xfId="51" applyFont="1" applyFill="1" applyBorder="1" applyAlignment="1">
      <alignment horizontal="center" vertical="center"/>
      <protection/>
    </xf>
    <xf numFmtId="0" fontId="399" fillId="73" borderId="239" xfId="51" applyFont="1" applyFill="1" applyBorder="1" applyAlignment="1">
      <alignment horizontal="center" vertical="center"/>
      <protection/>
    </xf>
    <xf numFmtId="0" fontId="400" fillId="39" borderId="27" xfId="47" applyFont="1" applyFill="1" applyBorder="1" applyAlignment="1">
      <alignment horizontal="center"/>
      <protection/>
    </xf>
    <xf numFmtId="0" fontId="400" fillId="39" borderId="0" xfId="47" applyFont="1" applyFill="1" applyBorder="1" applyAlignment="1">
      <alignment horizontal="center"/>
      <protection/>
    </xf>
    <xf numFmtId="0" fontId="400" fillId="39" borderId="35" xfId="47" applyFont="1" applyFill="1" applyBorder="1" applyAlignment="1">
      <alignment horizontal="center"/>
      <protection/>
    </xf>
    <xf numFmtId="0" fontId="393" fillId="39" borderId="27" xfId="47" applyFont="1" applyFill="1" applyBorder="1" applyAlignment="1">
      <alignment horizontal="center" vertical="center"/>
      <protection/>
    </xf>
    <xf numFmtId="0" fontId="400" fillId="39" borderId="0" xfId="47" applyFont="1" applyFill="1" applyBorder="1" applyAlignment="1">
      <alignment horizontal="center" vertical="center"/>
      <protection/>
    </xf>
    <xf numFmtId="0" fontId="400" fillId="39" borderId="35" xfId="47" applyFont="1" applyFill="1" applyBorder="1" applyAlignment="1">
      <alignment horizontal="center" vertical="center"/>
      <protection/>
    </xf>
    <xf numFmtId="0" fontId="400" fillId="39" borderId="36" xfId="47" applyFont="1" applyFill="1" applyBorder="1" applyAlignment="1">
      <alignment horizontal="center" vertical="center"/>
      <protection/>
    </xf>
    <xf numFmtId="0" fontId="400" fillId="39" borderId="17" xfId="47" applyFont="1" applyFill="1" applyBorder="1" applyAlignment="1">
      <alignment horizontal="center" vertical="center"/>
      <protection/>
    </xf>
    <xf numFmtId="0" fontId="400" fillId="39" borderId="22" xfId="47" applyFont="1" applyFill="1" applyBorder="1" applyAlignment="1">
      <alignment horizontal="center" vertical="center"/>
      <protection/>
    </xf>
    <xf numFmtId="0" fontId="400" fillId="39" borderId="60" xfId="47" applyFont="1" applyFill="1" applyBorder="1" applyAlignment="1">
      <alignment horizontal="center" vertical="center"/>
      <protection/>
    </xf>
    <xf numFmtId="0" fontId="400" fillId="39" borderId="61" xfId="47" applyFont="1" applyFill="1" applyBorder="1" applyAlignment="1">
      <alignment horizontal="center" vertical="center"/>
      <protection/>
    </xf>
    <xf numFmtId="0" fontId="400" fillId="39" borderId="62" xfId="47" applyFont="1" applyFill="1" applyBorder="1" applyAlignment="1">
      <alignment horizontal="center" vertical="center"/>
      <protection/>
    </xf>
    <xf numFmtId="0" fontId="400" fillId="39" borderId="37" xfId="47" applyFont="1" applyFill="1" applyBorder="1" applyAlignment="1">
      <alignment horizontal="center" vertical="center"/>
      <protection/>
    </xf>
    <xf numFmtId="0" fontId="400" fillId="39" borderId="38" xfId="47" applyFont="1" applyFill="1" applyBorder="1" applyAlignment="1">
      <alignment horizontal="center" vertical="center"/>
      <protection/>
    </xf>
    <xf numFmtId="0" fontId="400" fillId="39" borderId="39" xfId="47" applyFont="1" applyFill="1" applyBorder="1" applyAlignment="1">
      <alignment horizontal="center" vertical="center"/>
      <protection/>
    </xf>
    <xf numFmtId="0" fontId="400" fillId="39" borderId="40" xfId="47" applyFont="1" applyFill="1" applyBorder="1" applyAlignment="1">
      <alignment horizontal="center" vertical="center"/>
      <protection/>
    </xf>
    <xf numFmtId="0" fontId="400" fillId="39" borderId="41" xfId="47" applyFont="1" applyFill="1" applyBorder="1" applyAlignment="1">
      <alignment horizontal="center" vertical="center"/>
      <protection/>
    </xf>
    <xf numFmtId="0" fontId="401" fillId="39" borderId="60" xfId="47" applyFont="1" applyFill="1" applyBorder="1" applyAlignment="1">
      <alignment horizontal="center" vertical="center"/>
      <protection/>
    </xf>
    <xf numFmtId="0" fontId="401" fillId="39" borderId="61" xfId="47" applyFont="1" applyFill="1" applyBorder="1" applyAlignment="1">
      <alignment horizontal="center" vertical="center"/>
      <protection/>
    </xf>
    <xf numFmtId="0" fontId="401" fillId="39" borderId="62" xfId="47" applyFont="1" applyFill="1" applyBorder="1" applyAlignment="1">
      <alignment horizontal="center" vertical="center"/>
      <protection/>
    </xf>
    <xf numFmtId="0" fontId="401" fillId="39" borderId="39" xfId="47" applyFont="1" applyFill="1" applyBorder="1" applyAlignment="1">
      <alignment horizontal="center" vertical="center"/>
      <protection/>
    </xf>
    <xf numFmtId="0" fontId="401" fillId="39" borderId="40" xfId="47" applyFont="1" applyFill="1" applyBorder="1" applyAlignment="1">
      <alignment horizontal="center" vertical="center"/>
      <protection/>
    </xf>
    <xf numFmtId="0" fontId="401" fillId="39" borderId="41" xfId="47" applyFont="1" applyFill="1" applyBorder="1" applyAlignment="1">
      <alignment horizontal="center" vertical="center"/>
      <protection/>
    </xf>
    <xf numFmtId="49" fontId="402" fillId="73" borderId="219" xfId="51" applyNumberFormat="1" applyFont="1" applyFill="1" applyBorder="1" applyAlignment="1">
      <alignment horizontal="center" vertical="center"/>
      <protection/>
    </xf>
    <xf numFmtId="49" fontId="402" fillId="73" borderId="144" xfId="51" applyNumberFormat="1" applyFont="1" applyFill="1" applyBorder="1" applyAlignment="1">
      <alignment horizontal="center" vertical="center"/>
      <protection/>
    </xf>
    <xf numFmtId="0" fontId="398" fillId="73" borderId="147" xfId="51" applyFont="1" applyFill="1" applyBorder="1" applyAlignment="1">
      <alignment horizontal="center" vertical="center"/>
      <protection/>
    </xf>
    <xf numFmtId="0" fontId="398" fillId="73" borderId="39" xfId="51" applyFont="1" applyFill="1" applyBorder="1" applyAlignment="1">
      <alignment horizontal="center" vertical="center"/>
      <protection/>
    </xf>
    <xf numFmtId="0" fontId="398" fillId="73" borderId="240" xfId="51" applyFont="1" applyFill="1" applyBorder="1" applyAlignment="1">
      <alignment horizontal="center" vertical="center"/>
      <protection/>
    </xf>
    <xf numFmtId="0" fontId="398" fillId="73" borderId="239" xfId="51" applyFont="1" applyFill="1" applyBorder="1" applyAlignment="1">
      <alignment horizontal="center" vertical="center"/>
      <protection/>
    </xf>
    <xf numFmtId="0" fontId="403" fillId="0" borderId="0" xfId="51" applyFont="1" applyAlignment="1">
      <alignment horizontal="center"/>
      <protection/>
    </xf>
    <xf numFmtId="0" fontId="404" fillId="0" borderId="0" xfId="51" applyFont="1" applyAlignment="1">
      <alignment horizontal="center"/>
      <protection/>
    </xf>
    <xf numFmtId="14" fontId="405" fillId="0" borderId="0" xfId="51" applyNumberFormat="1" applyFont="1" applyAlignment="1">
      <alignment horizontal="center"/>
      <protection/>
    </xf>
    <xf numFmtId="0" fontId="406" fillId="0" borderId="0" xfId="51" applyFont="1" applyAlignment="1">
      <alignment horizontal="center" vertical="center"/>
      <protection/>
    </xf>
    <xf numFmtId="0" fontId="403" fillId="0" borderId="0" xfId="51" applyFont="1" applyAlignment="1">
      <alignment horizontal="center"/>
      <protection/>
    </xf>
    <xf numFmtId="0" fontId="407" fillId="39" borderId="63" xfId="47" applyFont="1" applyFill="1" applyBorder="1" applyAlignment="1">
      <alignment horizontal="center" vertical="center"/>
      <protection/>
    </xf>
    <xf numFmtId="0" fontId="407" fillId="39" borderId="33" xfId="47" applyFont="1" applyFill="1" applyBorder="1" applyAlignment="1">
      <alignment horizontal="center" vertical="center"/>
      <protection/>
    </xf>
    <xf numFmtId="0" fontId="407" fillId="39" borderId="34" xfId="47" applyFont="1" applyFill="1" applyBorder="1" applyAlignment="1">
      <alignment horizontal="center" vertical="center"/>
      <protection/>
    </xf>
    <xf numFmtId="0" fontId="407" fillId="39" borderId="27" xfId="47" applyFont="1" applyFill="1" applyBorder="1" applyAlignment="1">
      <alignment horizontal="center" vertical="center"/>
      <protection/>
    </xf>
    <xf numFmtId="0" fontId="407" fillId="39" borderId="0" xfId="47" applyFont="1" applyFill="1" applyBorder="1" applyAlignment="1">
      <alignment horizontal="center" vertical="center"/>
      <protection/>
    </xf>
    <xf numFmtId="0" fontId="407" fillId="39" borderId="35" xfId="47" applyFont="1" applyFill="1" applyBorder="1" applyAlignment="1">
      <alignment horizontal="center" vertical="center"/>
      <protection/>
    </xf>
    <xf numFmtId="0" fontId="400" fillId="39" borderId="27" xfId="47" applyFont="1" applyFill="1" applyBorder="1" applyAlignment="1">
      <alignment horizontal="center" vertical="center"/>
      <protection/>
    </xf>
    <xf numFmtId="0" fontId="139" fillId="39" borderId="60" xfId="0" applyFont="1" applyFill="1" applyBorder="1" applyAlignment="1">
      <alignment horizontal="center" vertical="center"/>
    </xf>
    <xf numFmtId="0" fontId="139" fillId="39" borderId="62" xfId="0" applyFont="1" applyFill="1" applyBorder="1" applyAlignment="1">
      <alignment horizontal="center" vertical="center"/>
    </xf>
    <xf numFmtId="0" fontId="139" fillId="39" borderId="39" xfId="0" applyFont="1" applyFill="1" applyBorder="1" applyAlignment="1">
      <alignment horizontal="center" vertical="center"/>
    </xf>
    <xf numFmtId="0" fontId="139" fillId="39" borderId="41" xfId="0" applyFont="1" applyFill="1" applyBorder="1" applyAlignment="1">
      <alignment horizontal="center" vertical="center"/>
    </xf>
    <xf numFmtId="49" fontId="58" fillId="84" borderId="63" xfId="0" applyNumberFormat="1" applyFont="1" applyFill="1" applyBorder="1" applyAlignment="1">
      <alignment horizontal="center" vertical="center"/>
    </xf>
    <xf numFmtId="49" fontId="58" fillId="84" borderId="230" xfId="0" applyNumberFormat="1" applyFont="1" applyFill="1" applyBorder="1" applyAlignment="1">
      <alignment horizontal="center" vertical="center"/>
    </xf>
    <xf numFmtId="49" fontId="58" fillId="84" borderId="0" xfId="0" applyNumberFormat="1" applyFont="1" applyFill="1" applyBorder="1" applyAlignment="1">
      <alignment horizontal="center" vertical="center"/>
    </xf>
    <xf numFmtId="49" fontId="58" fillId="84" borderId="48" xfId="0" applyNumberFormat="1" applyFont="1" applyFill="1" applyBorder="1" applyAlignment="1">
      <alignment horizontal="center" vertical="center"/>
    </xf>
    <xf numFmtId="0" fontId="318" fillId="38" borderId="0" xfId="0" applyFont="1" applyFill="1" applyBorder="1" applyAlignment="1">
      <alignment horizontal="center"/>
    </xf>
    <xf numFmtId="0" fontId="400" fillId="85" borderId="214" xfId="0" applyFont="1" applyFill="1" applyBorder="1" applyAlignment="1">
      <alignment horizontal="center"/>
    </xf>
    <xf numFmtId="0" fontId="400" fillId="85" borderId="59" xfId="0" applyFont="1" applyFill="1" applyBorder="1" applyAlignment="1">
      <alignment horizontal="center"/>
    </xf>
    <xf numFmtId="0" fontId="400" fillId="85" borderId="93" xfId="0" applyFont="1" applyFill="1" applyBorder="1" applyAlignment="1">
      <alignment horizontal="center"/>
    </xf>
    <xf numFmtId="166" fontId="408" fillId="86" borderId="241" xfId="0" applyNumberFormat="1" applyFont="1" applyFill="1" applyBorder="1" applyAlignment="1">
      <alignment horizontal="center" vertical="center"/>
    </xf>
    <xf numFmtId="166" fontId="408" fillId="86" borderId="242" xfId="0" applyNumberFormat="1" applyFont="1" applyFill="1" applyBorder="1" applyAlignment="1">
      <alignment horizontal="center" vertical="center"/>
    </xf>
    <xf numFmtId="0" fontId="70" fillId="87" borderId="60" xfId="0" applyFont="1" applyFill="1" applyBorder="1" applyAlignment="1">
      <alignment horizontal="center" vertical="center"/>
    </xf>
    <xf numFmtId="0" fontId="70" fillId="87" borderId="61" xfId="0" applyFont="1" applyFill="1" applyBorder="1" applyAlignment="1">
      <alignment horizontal="center" vertical="center"/>
    </xf>
    <xf numFmtId="0" fontId="70" fillId="87" borderId="62" xfId="0" applyFont="1" applyFill="1" applyBorder="1" applyAlignment="1">
      <alignment horizontal="center" vertical="center"/>
    </xf>
    <xf numFmtId="0" fontId="70" fillId="87" borderId="39" xfId="0" applyFont="1" applyFill="1" applyBorder="1" applyAlignment="1">
      <alignment horizontal="center" vertical="center"/>
    </xf>
    <xf numFmtId="0" fontId="70" fillId="87" borderId="40" xfId="0" applyFont="1" applyFill="1" applyBorder="1" applyAlignment="1">
      <alignment horizontal="center" vertical="center"/>
    </xf>
    <xf numFmtId="0" fontId="70" fillId="87" borderId="41" xfId="0" applyFont="1" applyFill="1" applyBorder="1" applyAlignment="1">
      <alignment horizontal="center" vertical="center"/>
    </xf>
    <xf numFmtId="0" fontId="89" fillId="88" borderId="243" xfId="0" applyFont="1" applyFill="1" applyBorder="1" applyAlignment="1">
      <alignment horizontal="center"/>
    </xf>
    <xf numFmtId="0" fontId="89" fillId="88" borderId="172" xfId="0" applyFont="1" applyFill="1" applyBorder="1" applyAlignment="1">
      <alignment horizontal="center"/>
    </xf>
    <xf numFmtId="0" fontId="89" fillId="88" borderId="244" xfId="0" applyFont="1" applyFill="1" applyBorder="1" applyAlignment="1">
      <alignment horizontal="center"/>
    </xf>
    <xf numFmtId="49" fontId="58" fillId="84" borderId="89" xfId="0" applyNumberFormat="1" applyFont="1" applyFill="1" applyBorder="1" applyAlignment="1">
      <alignment horizontal="center" vertical="center"/>
    </xf>
    <xf numFmtId="49" fontId="58" fillId="84" borderId="93" xfId="0" applyNumberFormat="1" applyFont="1" applyFill="1" applyBorder="1" applyAlignment="1">
      <alignment horizontal="center" vertical="center"/>
    </xf>
    <xf numFmtId="0" fontId="57" fillId="89" borderId="245" xfId="0" applyFont="1" applyFill="1" applyBorder="1" applyAlignment="1">
      <alignment horizontal="center" vertical="center"/>
    </xf>
    <xf numFmtId="0" fontId="57" fillId="89" borderId="33" xfId="0" applyFont="1" applyFill="1" applyBorder="1" applyAlignment="1">
      <alignment horizontal="center" vertical="center"/>
    </xf>
    <xf numFmtId="0" fontId="57" fillId="89" borderId="34" xfId="0" applyFont="1" applyFill="1" applyBorder="1" applyAlignment="1">
      <alignment horizontal="center" vertical="center"/>
    </xf>
    <xf numFmtId="0" fontId="57" fillId="89" borderId="246" xfId="0" applyFont="1" applyFill="1" applyBorder="1" applyAlignment="1">
      <alignment horizontal="center" vertical="center"/>
    </xf>
    <xf numFmtId="0" fontId="57" fillId="89" borderId="17" xfId="0" applyFont="1" applyFill="1" applyBorder="1" applyAlignment="1">
      <alignment horizontal="center" vertical="center"/>
    </xf>
    <xf numFmtId="0" fontId="57" fillId="89" borderId="22" xfId="0" applyFont="1" applyFill="1" applyBorder="1" applyAlignment="1">
      <alignment horizontal="center" vertical="center"/>
    </xf>
    <xf numFmtId="0" fontId="57" fillId="90" borderId="149" xfId="0" applyFont="1" applyFill="1" applyBorder="1" applyAlignment="1">
      <alignment horizontal="center" vertical="center"/>
    </xf>
    <xf numFmtId="0" fontId="57" fillId="90" borderId="31" xfId="0" applyFont="1" applyFill="1" applyBorder="1" applyAlignment="1">
      <alignment horizontal="center" vertical="center"/>
    </xf>
    <xf numFmtId="0" fontId="57" fillId="90" borderId="18" xfId="0" applyFont="1" applyFill="1" applyBorder="1" applyAlignment="1">
      <alignment horizontal="center" vertical="center"/>
    </xf>
    <xf numFmtId="0" fontId="57" fillId="90" borderId="11" xfId="0" applyFont="1" applyFill="1" applyBorder="1" applyAlignment="1">
      <alignment horizontal="center" vertical="center"/>
    </xf>
    <xf numFmtId="0" fontId="57" fillId="91" borderId="44" xfId="0" applyFont="1" applyFill="1" applyBorder="1" applyAlignment="1">
      <alignment horizontal="center" vertical="center"/>
    </xf>
    <xf numFmtId="0" fontId="57" fillId="91" borderId="247" xfId="0" applyFont="1" applyFill="1" applyBorder="1" applyAlignment="1">
      <alignment horizontal="center" vertical="center"/>
    </xf>
    <xf numFmtId="0" fontId="57" fillId="91" borderId="32" xfId="0" applyFont="1" applyFill="1" applyBorder="1" applyAlignment="1">
      <alignment horizontal="center" vertical="center"/>
    </xf>
    <xf numFmtId="0" fontId="57" fillId="91" borderId="191" xfId="0" applyFont="1" applyFill="1" applyBorder="1" applyAlignment="1">
      <alignment horizontal="center" vertical="center"/>
    </xf>
    <xf numFmtId="166" fontId="408" fillId="92" borderId="241" xfId="0" applyNumberFormat="1" applyFont="1" applyFill="1" applyBorder="1" applyAlignment="1">
      <alignment horizontal="center" vertical="center"/>
    </xf>
    <xf numFmtId="0" fontId="57" fillId="90" borderId="44" xfId="0" applyFont="1" applyFill="1" applyBorder="1" applyAlignment="1">
      <alignment horizontal="center" vertical="center"/>
    </xf>
    <xf numFmtId="0" fontId="57" fillId="90" borderId="32" xfId="0" applyFont="1" applyFill="1" applyBorder="1" applyAlignment="1">
      <alignment horizontal="center" vertical="center"/>
    </xf>
    <xf numFmtId="0" fontId="57" fillId="91" borderId="245" xfId="0" applyFont="1" applyFill="1" applyBorder="1" applyAlignment="1">
      <alignment horizontal="center" vertical="center"/>
    </xf>
    <xf numFmtId="0" fontId="57" fillId="91" borderId="33" xfId="0" applyFont="1" applyFill="1" applyBorder="1" applyAlignment="1">
      <alignment horizontal="center" vertical="center"/>
    </xf>
    <xf numFmtId="0" fontId="57" fillId="91" borderId="34" xfId="0" applyFont="1" applyFill="1" applyBorder="1" applyAlignment="1">
      <alignment horizontal="center" vertical="center"/>
    </xf>
    <xf numFmtId="0" fontId="57" fillId="91" borderId="246" xfId="0" applyFont="1" applyFill="1" applyBorder="1" applyAlignment="1">
      <alignment horizontal="center" vertical="center"/>
    </xf>
    <xf numFmtId="0" fontId="57" fillId="91" borderId="17" xfId="0" applyFont="1" applyFill="1" applyBorder="1" applyAlignment="1">
      <alignment horizontal="center" vertical="center"/>
    </xf>
    <xf numFmtId="0" fontId="57" fillId="91" borderId="22" xfId="0" applyFont="1" applyFill="1" applyBorder="1" applyAlignment="1">
      <alignment horizontal="center" vertical="center"/>
    </xf>
    <xf numFmtId="0" fontId="57" fillId="93" borderId="149" xfId="0" applyFont="1" applyFill="1" applyBorder="1" applyAlignment="1">
      <alignment horizontal="center" vertical="center"/>
    </xf>
    <xf numFmtId="0" fontId="57" fillId="93" borderId="31" xfId="0" applyFont="1" applyFill="1" applyBorder="1" applyAlignment="1">
      <alignment horizontal="center" vertical="center"/>
    </xf>
    <xf numFmtId="0" fontId="57" fillId="93" borderId="18" xfId="0" applyFont="1" applyFill="1" applyBorder="1" applyAlignment="1">
      <alignment horizontal="center" vertical="center"/>
    </xf>
    <xf numFmtId="0" fontId="57" fillId="93" borderId="11" xfId="0" applyFont="1" applyFill="1" applyBorder="1" applyAlignment="1">
      <alignment horizontal="center" vertical="center"/>
    </xf>
    <xf numFmtId="0" fontId="57" fillId="94" borderId="44" xfId="0" applyFont="1" applyFill="1" applyBorder="1" applyAlignment="1">
      <alignment horizontal="center" vertical="center"/>
    </xf>
    <xf numFmtId="0" fontId="57" fillId="94" borderId="247" xfId="0" applyFont="1" applyFill="1" applyBorder="1" applyAlignment="1">
      <alignment horizontal="center" vertical="center"/>
    </xf>
    <xf numFmtId="0" fontId="57" fillId="94" borderId="32" xfId="0" applyFont="1" applyFill="1" applyBorder="1" applyAlignment="1">
      <alignment horizontal="center" vertical="center"/>
    </xf>
    <xf numFmtId="0" fontId="57" fillId="94" borderId="191" xfId="0" applyFont="1" applyFill="1" applyBorder="1" applyAlignment="1">
      <alignment horizontal="center" vertical="center"/>
    </xf>
    <xf numFmtId="0" fontId="57" fillId="93" borderId="44" xfId="0" applyFont="1" applyFill="1" applyBorder="1" applyAlignment="1">
      <alignment horizontal="center" vertical="center"/>
    </xf>
    <xf numFmtId="0" fontId="57" fillId="93" borderId="32" xfId="0" applyFont="1" applyFill="1" applyBorder="1" applyAlignment="1">
      <alignment horizontal="center" vertical="center"/>
    </xf>
    <xf numFmtId="0" fontId="57" fillId="94" borderId="13" xfId="0" applyFont="1" applyFill="1" applyBorder="1" applyAlignment="1">
      <alignment horizontal="center" vertical="center"/>
    </xf>
    <xf numFmtId="0" fontId="57" fillId="94" borderId="0" xfId="0" applyFont="1" applyFill="1" applyBorder="1" applyAlignment="1">
      <alignment horizontal="center" vertical="center"/>
    </xf>
    <xf numFmtId="0" fontId="57" fillId="94" borderId="35" xfId="0" applyFont="1" applyFill="1" applyBorder="1" applyAlignment="1">
      <alignment horizontal="center" vertical="center"/>
    </xf>
    <xf numFmtId="0" fontId="57" fillId="95" borderId="149" xfId="0" applyFont="1" applyFill="1" applyBorder="1" applyAlignment="1">
      <alignment horizontal="center" vertical="center"/>
    </xf>
    <xf numFmtId="0" fontId="57" fillId="95" borderId="31" xfId="0" applyFont="1" applyFill="1" applyBorder="1" applyAlignment="1">
      <alignment horizontal="center" vertical="center"/>
    </xf>
    <xf numFmtId="0" fontId="57" fillId="95" borderId="18" xfId="0" applyFont="1" applyFill="1" applyBorder="1" applyAlignment="1">
      <alignment horizontal="center" vertical="center"/>
    </xf>
    <xf numFmtId="0" fontId="57" fillId="95" borderId="11" xfId="0" applyFont="1" applyFill="1" applyBorder="1" applyAlignment="1">
      <alignment horizontal="center" vertical="center"/>
    </xf>
    <xf numFmtId="0" fontId="57" fillId="89" borderId="44" xfId="0" applyFont="1" applyFill="1" applyBorder="1" applyAlignment="1">
      <alignment horizontal="center" vertical="center"/>
    </xf>
    <xf numFmtId="0" fontId="57" fillId="89" borderId="247" xfId="0" applyFont="1" applyFill="1" applyBorder="1" applyAlignment="1">
      <alignment horizontal="center" vertical="center"/>
    </xf>
    <xf numFmtId="0" fontId="57" fillId="89" borderId="32" xfId="0" applyFont="1" applyFill="1" applyBorder="1" applyAlignment="1">
      <alignment horizontal="center" vertical="center"/>
    </xf>
    <xf numFmtId="0" fontId="57" fillId="89" borderId="191" xfId="0" applyFont="1" applyFill="1" applyBorder="1" applyAlignment="1">
      <alignment horizontal="center" vertical="center"/>
    </xf>
    <xf numFmtId="0" fontId="58" fillId="37" borderId="13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horizontal="center" vertical="center"/>
    </xf>
    <xf numFmtId="0" fontId="58" fillId="37" borderId="248" xfId="0" applyFont="1" applyFill="1" applyBorder="1" applyAlignment="1">
      <alignment horizontal="center" vertical="center"/>
    </xf>
    <xf numFmtId="0" fontId="58" fillId="37" borderId="40" xfId="0" applyFont="1" applyFill="1" applyBorder="1" applyAlignment="1">
      <alignment horizontal="center" vertical="center"/>
    </xf>
    <xf numFmtId="0" fontId="224" fillId="37" borderId="12" xfId="0" applyFont="1" applyFill="1" applyBorder="1" applyAlignment="1">
      <alignment horizontal="center"/>
    </xf>
    <xf numFmtId="0" fontId="224" fillId="37" borderId="247" xfId="0" applyFont="1" applyFill="1" applyBorder="1" applyAlignment="1">
      <alignment horizontal="center"/>
    </xf>
    <xf numFmtId="0" fontId="224" fillId="37" borderId="40" xfId="0" applyFont="1" applyFill="1" applyBorder="1" applyAlignment="1">
      <alignment horizontal="center" vertical="center"/>
    </xf>
    <xf numFmtId="0" fontId="224" fillId="37" borderId="41" xfId="0" applyFont="1" applyFill="1" applyBorder="1" applyAlignment="1">
      <alignment horizontal="center" vertical="center"/>
    </xf>
    <xf numFmtId="0" fontId="57" fillId="95" borderId="44" xfId="0" applyFont="1" applyFill="1" applyBorder="1" applyAlignment="1">
      <alignment horizontal="center" vertical="center"/>
    </xf>
    <xf numFmtId="0" fontId="57" fillId="95" borderId="32" xfId="0" applyFont="1" applyFill="1" applyBorder="1" applyAlignment="1">
      <alignment horizontal="center" vertical="center"/>
    </xf>
    <xf numFmtId="0" fontId="0" fillId="96" borderId="249" xfId="0" applyFont="1" applyFill="1" applyBorder="1" applyAlignment="1">
      <alignment horizontal="center" vertical="center"/>
    </xf>
    <xf numFmtId="0" fontId="0" fillId="96" borderId="250" xfId="0" applyFont="1" applyFill="1" applyBorder="1" applyAlignment="1">
      <alignment horizontal="center" vertical="center"/>
    </xf>
    <xf numFmtId="0" fontId="0" fillId="96" borderId="251" xfId="0" applyFont="1" applyFill="1" applyBorder="1" applyAlignment="1">
      <alignment horizontal="center" vertical="center"/>
    </xf>
    <xf numFmtId="0" fontId="0" fillId="96" borderId="61" xfId="0" applyFont="1" applyFill="1" applyBorder="1" applyAlignment="1">
      <alignment horizontal="center" vertical="center"/>
    </xf>
    <xf numFmtId="0" fontId="0" fillId="96" borderId="220" xfId="0" applyFont="1" applyFill="1" applyBorder="1" applyAlignment="1">
      <alignment horizontal="center" vertical="center"/>
    </xf>
    <xf numFmtId="0" fontId="0" fillId="96" borderId="195" xfId="0" applyFont="1" applyFill="1" applyBorder="1" applyAlignment="1">
      <alignment horizontal="center" vertical="center"/>
    </xf>
    <xf numFmtId="0" fontId="0" fillId="96" borderId="252" xfId="0" applyFont="1" applyFill="1" applyBorder="1" applyAlignment="1">
      <alignment horizontal="center" vertical="center"/>
    </xf>
    <xf numFmtId="0" fontId="57" fillId="91" borderId="31" xfId="0" applyFont="1" applyFill="1" applyBorder="1" applyAlignment="1">
      <alignment horizontal="center" vertical="center"/>
    </xf>
    <xf numFmtId="0" fontId="57" fillId="91" borderId="11" xfId="0" applyFont="1" applyFill="1" applyBorder="1" applyAlignment="1">
      <alignment horizontal="center" vertical="center"/>
    </xf>
    <xf numFmtId="0" fontId="57" fillId="90" borderId="245" xfId="0" applyFont="1" applyFill="1" applyBorder="1" applyAlignment="1">
      <alignment horizontal="center" vertical="center"/>
    </xf>
    <xf numFmtId="0" fontId="57" fillId="90" borderId="33" xfId="0" applyFont="1" applyFill="1" applyBorder="1" applyAlignment="1">
      <alignment horizontal="center" vertical="center"/>
    </xf>
    <xf numFmtId="0" fontId="57" fillId="90" borderId="34" xfId="0" applyFont="1" applyFill="1" applyBorder="1" applyAlignment="1">
      <alignment horizontal="center" vertical="center"/>
    </xf>
    <xf numFmtId="0" fontId="57" fillId="90" borderId="246" xfId="0" applyFont="1" applyFill="1" applyBorder="1" applyAlignment="1">
      <alignment horizontal="center" vertical="center"/>
    </xf>
    <xf numFmtId="0" fontId="57" fillId="90" borderId="17" xfId="0" applyFont="1" applyFill="1" applyBorder="1" applyAlignment="1">
      <alignment horizontal="center" vertical="center"/>
    </xf>
    <xf numFmtId="0" fontId="57" fillId="90" borderId="22" xfId="0" applyFont="1" applyFill="1" applyBorder="1" applyAlignment="1">
      <alignment horizontal="center" vertical="center"/>
    </xf>
    <xf numFmtId="0" fontId="57" fillId="94" borderId="149" xfId="0" applyFont="1" applyFill="1" applyBorder="1" applyAlignment="1">
      <alignment horizontal="center" vertical="center"/>
    </xf>
    <xf numFmtId="0" fontId="57" fillId="94" borderId="31" xfId="0" applyFont="1" applyFill="1" applyBorder="1" applyAlignment="1">
      <alignment horizontal="center" vertical="center"/>
    </xf>
    <xf numFmtId="0" fontId="57" fillId="94" borderId="18" xfId="0" applyFont="1" applyFill="1" applyBorder="1" applyAlignment="1">
      <alignment horizontal="center" vertical="center"/>
    </xf>
    <xf numFmtId="0" fontId="57" fillId="94" borderId="11" xfId="0" applyFont="1" applyFill="1" applyBorder="1" applyAlignment="1">
      <alignment horizontal="center" vertical="center"/>
    </xf>
    <xf numFmtId="0" fontId="57" fillId="93" borderId="247" xfId="0" applyFont="1" applyFill="1" applyBorder="1" applyAlignment="1">
      <alignment horizontal="center" vertical="center"/>
    </xf>
    <xf numFmtId="0" fontId="57" fillId="93" borderId="191" xfId="0" applyFont="1" applyFill="1" applyBorder="1" applyAlignment="1">
      <alignment horizontal="center" vertical="center"/>
    </xf>
    <xf numFmtId="0" fontId="57" fillId="89" borderId="31" xfId="0" applyFont="1" applyFill="1" applyBorder="1" applyAlignment="1">
      <alignment horizontal="center" vertical="center"/>
    </xf>
    <xf numFmtId="0" fontId="57" fillId="89" borderId="11" xfId="0" applyFont="1" applyFill="1" applyBorder="1" applyAlignment="1">
      <alignment horizontal="center" vertical="center"/>
    </xf>
    <xf numFmtId="0" fontId="57" fillId="95" borderId="13" xfId="0" applyFont="1" applyFill="1" applyBorder="1" applyAlignment="1">
      <alignment horizontal="center" vertical="center"/>
    </xf>
    <xf numFmtId="0" fontId="57" fillId="95" borderId="0" xfId="0" applyFont="1" applyFill="1" applyBorder="1" applyAlignment="1">
      <alignment horizontal="center" vertical="center"/>
    </xf>
    <xf numFmtId="0" fontId="57" fillId="95" borderId="35" xfId="0" applyFont="1" applyFill="1" applyBorder="1" applyAlignment="1">
      <alignment horizontal="center" vertical="center"/>
    </xf>
    <xf numFmtId="0" fontId="57" fillId="91" borderId="149" xfId="0" applyFont="1" applyFill="1" applyBorder="1" applyAlignment="1">
      <alignment horizontal="center" vertical="center"/>
    </xf>
    <xf numFmtId="0" fontId="57" fillId="91" borderId="18" xfId="0" applyFont="1" applyFill="1" applyBorder="1" applyAlignment="1">
      <alignment horizontal="center" vertical="center"/>
    </xf>
    <xf numFmtId="0" fontId="57" fillId="90" borderId="247" xfId="0" applyFont="1" applyFill="1" applyBorder="1" applyAlignment="1">
      <alignment horizontal="center" vertical="center"/>
    </xf>
    <xf numFmtId="0" fontId="57" fillId="90" borderId="191" xfId="0" applyFont="1" applyFill="1" applyBorder="1" applyAlignment="1">
      <alignment horizontal="center" vertical="center"/>
    </xf>
    <xf numFmtId="166" fontId="408" fillId="86" borderId="249" xfId="0" applyNumberFormat="1" applyFont="1" applyFill="1" applyBorder="1" applyAlignment="1">
      <alignment horizontal="center" vertical="center"/>
    </xf>
    <xf numFmtId="0" fontId="57" fillId="93" borderId="245" xfId="0" applyFont="1" applyFill="1" applyBorder="1" applyAlignment="1">
      <alignment horizontal="center" vertical="center"/>
    </xf>
    <xf numFmtId="0" fontId="57" fillId="93" borderId="33" xfId="0" applyFont="1" applyFill="1" applyBorder="1" applyAlignment="1">
      <alignment horizontal="center" vertical="center"/>
    </xf>
    <xf numFmtId="0" fontId="57" fillId="93" borderId="34" xfId="0" applyFont="1" applyFill="1" applyBorder="1" applyAlignment="1">
      <alignment horizontal="center" vertical="center"/>
    </xf>
    <xf numFmtId="0" fontId="57" fillId="93" borderId="246" xfId="0" applyFont="1" applyFill="1" applyBorder="1" applyAlignment="1">
      <alignment horizontal="center" vertical="center"/>
    </xf>
    <xf numFmtId="0" fontId="57" fillId="93" borderId="17" xfId="0" applyFont="1" applyFill="1" applyBorder="1" applyAlignment="1">
      <alignment horizontal="center" vertical="center"/>
    </xf>
    <xf numFmtId="0" fontId="57" fillId="93" borderId="22" xfId="0" applyFont="1" applyFill="1" applyBorder="1" applyAlignment="1">
      <alignment horizontal="center" vertical="center"/>
    </xf>
    <xf numFmtId="0" fontId="57" fillId="89" borderId="149" xfId="0" applyFont="1" applyFill="1" applyBorder="1" applyAlignment="1">
      <alignment horizontal="center" vertical="center"/>
    </xf>
    <xf numFmtId="0" fontId="57" fillId="89" borderId="18" xfId="0" applyFont="1" applyFill="1" applyBorder="1" applyAlignment="1">
      <alignment horizontal="center" vertical="center"/>
    </xf>
    <xf numFmtId="0" fontId="57" fillId="95" borderId="247" xfId="0" applyFont="1" applyFill="1" applyBorder="1" applyAlignment="1">
      <alignment horizontal="center" vertical="center"/>
    </xf>
    <xf numFmtId="0" fontId="57" fillId="95" borderId="191" xfId="0" applyFont="1" applyFill="1" applyBorder="1" applyAlignment="1">
      <alignment horizontal="center" vertical="center"/>
    </xf>
    <xf numFmtId="49" fontId="58" fillId="84" borderId="118" xfId="0" applyNumberFormat="1" applyFont="1" applyFill="1" applyBorder="1" applyAlignment="1">
      <alignment horizontal="center" vertical="center"/>
    </xf>
    <xf numFmtId="49" fontId="58" fillId="84" borderId="52" xfId="0" applyNumberFormat="1" applyFont="1" applyFill="1" applyBorder="1" applyAlignment="1">
      <alignment horizontal="center" vertical="center"/>
    </xf>
    <xf numFmtId="49" fontId="58" fillId="84" borderId="59" xfId="0" applyNumberFormat="1" applyFont="1" applyFill="1" applyBorder="1" applyAlignment="1">
      <alignment horizontal="center" vertical="center"/>
    </xf>
    <xf numFmtId="0" fontId="137" fillId="0" borderId="4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44" fillId="0" borderId="59" xfId="0" applyFont="1" applyBorder="1" applyAlignment="1">
      <alignment horizontal="center"/>
    </xf>
    <xf numFmtId="0" fontId="344" fillId="0" borderId="0" xfId="0" applyFont="1" applyBorder="1" applyAlignment="1">
      <alignment horizontal="center"/>
    </xf>
    <xf numFmtId="167" fontId="209" fillId="40" borderId="132" xfId="0" applyNumberFormat="1" applyFont="1" applyFill="1" applyBorder="1" applyAlignment="1">
      <alignment horizontal="center" vertical="center"/>
    </xf>
    <xf numFmtId="167" fontId="209" fillId="40" borderId="253" xfId="0" applyNumberFormat="1" applyFont="1" applyFill="1" applyBorder="1" applyAlignment="1">
      <alignment horizontal="center" vertical="center"/>
    </xf>
    <xf numFmtId="167" fontId="209" fillId="40" borderId="57" xfId="0" applyNumberFormat="1" applyFont="1" applyFill="1" applyBorder="1" applyAlignment="1">
      <alignment horizontal="center" vertical="center"/>
    </xf>
    <xf numFmtId="167" fontId="209" fillId="40" borderId="58" xfId="0" applyNumberFormat="1" applyFont="1" applyFill="1" applyBorder="1" applyAlignment="1">
      <alignment horizontal="center" vertical="center"/>
    </xf>
    <xf numFmtId="0" fontId="117" fillId="0" borderId="59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409" fillId="39" borderId="60" xfId="0" applyFont="1" applyFill="1" applyBorder="1" applyAlignment="1">
      <alignment horizontal="center" vertical="center"/>
    </xf>
    <xf numFmtId="0" fontId="409" fillId="39" borderId="61" xfId="0" applyFont="1" applyFill="1" applyBorder="1" applyAlignment="1">
      <alignment horizontal="center" vertical="center"/>
    </xf>
    <xf numFmtId="0" fontId="409" fillId="39" borderId="62" xfId="0" applyFont="1" applyFill="1" applyBorder="1" applyAlignment="1">
      <alignment horizontal="center" vertical="center"/>
    </xf>
    <xf numFmtId="0" fontId="409" fillId="39" borderId="37" xfId="0" applyFont="1" applyFill="1" applyBorder="1" applyAlignment="1">
      <alignment horizontal="center" vertical="center"/>
    </xf>
    <xf numFmtId="0" fontId="409" fillId="39" borderId="0" xfId="0" applyFont="1" applyFill="1" applyBorder="1" applyAlignment="1">
      <alignment horizontal="center" vertical="center"/>
    </xf>
    <xf numFmtId="0" fontId="409" fillId="39" borderId="38" xfId="0" applyFont="1" applyFill="1" applyBorder="1" applyAlignment="1">
      <alignment horizontal="center" vertical="center"/>
    </xf>
    <xf numFmtId="0" fontId="409" fillId="39" borderId="39" xfId="0" applyFont="1" applyFill="1" applyBorder="1" applyAlignment="1">
      <alignment horizontal="center" vertical="center"/>
    </xf>
    <xf numFmtId="0" fontId="409" fillId="39" borderId="40" xfId="0" applyFont="1" applyFill="1" applyBorder="1" applyAlignment="1">
      <alignment horizontal="center" vertical="center"/>
    </xf>
    <xf numFmtId="0" fontId="409" fillId="39" borderId="41" xfId="0" applyFont="1" applyFill="1" applyBorder="1" applyAlignment="1">
      <alignment horizontal="center" vertical="center"/>
    </xf>
    <xf numFmtId="0" fontId="18" fillId="40" borderId="187" xfId="0" applyFont="1" applyFill="1" applyBorder="1" applyAlignment="1">
      <alignment horizontal="center" vertical="center"/>
    </xf>
    <xf numFmtId="0" fontId="18" fillId="40" borderId="61" xfId="0" applyFont="1" applyFill="1" applyBorder="1" applyAlignment="1">
      <alignment horizontal="center" vertical="center"/>
    </xf>
    <xf numFmtId="0" fontId="18" fillId="40" borderId="254" xfId="0" applyFont="1" applyFill="1" applyBorder="1" applyAlignment="1">
      <alignment horizontal="center" vertical="center"/>
    </xf>
    <xf numFmtId="0" fontId="18" fillId="40" borderId="118" xfId="0" applyFont="1" applyFill="1" applyBorder="1" applyAlignment="1">
      <alignment horizontal="center" vertical="center"/>
    </xf>
    <xf numFmtId="0" fontId="18" fillId="40" borderId="47" xfId="0" applyFont="1" applyFill="1" applyBorder="1" applyAlignment="1">
      <alignment horizontal="center" vertical="center"/>
    </xf>
    <xf numFmtId="0" fontId="18" fillId="40" borderId="52" xfId="0" applyFont="1" applyFill="1" applyBorder="1" applyAlignment="1">
      <alignment horizontal="center" vertical="center"/>
    </xf>
    <xf numFmtId="0" fontId="117" fillId="64" borderId="214" xfId="0" applyFont="1" applyFill="1" applyBorder="1" applyAlignment="1">
      <alignment horizontal="center" vertical="center"/>
    </xf>
    <xf numFmtId="0" fontId="117" fillId="64" borderId="59" xfId="0" applyFont="1" applyFill="1" applyBorder="1" applyAlignment="1">
      <alignment horizontal="center" vertical="center"/>
    </xf>
    <xf numFmtId="0" fontId="117" fillId="64" borderId="93" xfId="0" applyFont="1" applyFill="1" applyBorder="1" applyAlignment="1">
      <alignment horizontal="center" vertical="center"/>
    </xf>
    <xf numFmtId="0" fontId="117" fillId="64" borderId="108" xfId="0" applyFont="1" applyFill="1" applyBorder="1" applyAlignment="1">
      <alignment horizontal="center" vertical="center"/>
    </xf>
    <xf numFmtId="0" fontId="117" fillId="64" borderId="40" xfId="0" applyFont="1" applyFill="1" applyBorder="1" applyAlignment="1">
      <alignment horizontal="center" vertical="center"/>
    </xf>
    <xf numFmtId="0" fontId="117" fillId="64" borderId="122" xfId="0" applyFont="1" applyFill="1" applyBorder="1" applyAlignment="1">
      <alignment horizontal="center" vertical="center"/>
    </xf>
    <xf numFmtId="20" fontId="209" fillId="40" borderId="218" xfId="0" applyNumberFormat="1" applyFont="1" applyFill="1" applyBorder="1" applyAlignment="1">
      <alignment horizontal="center" vertical="center"/>
    </xf>
    <xf numFmtId="20" fontId="209" fillId="40" borderId="96" xfId="0" applyNumberFormat="1" applyFont="1" applyFill="1" applyBorder="1" applyAlignment="1">
      <alignment horizontal="center" vertical="center"/>
    </xf>
    <xf numFmtId="0" fontId="117" fillId="0" borderId="93" xfId="0" applyFont="1" applyBorder="1" applyAlignment="1">
      <alignment horizontal="center"/>
    </xf>
    <xf numFmtId="0" fontId="117" fillId="0" borderId="48" xfId="0" applyFont="1" applyBorder="1" applyAlignment="1">
      <alignment horizontal="center"/>
    </xf>
    <xf numFmtId="49" fontId="260" fillId="64" borderId="0" xfId="0" applyNumberFormat="1" applyFont="1" applyFill="1" applyBorder="1" applyAlignment="1">
      <alignment horizontal="center"/>
    </xf>
    <xf numFmtId="0" fontId="117" fillId="0" borderId="214" xfId="0" applyFont="1" applyBorder="1" applyAlignment="1">
      <alignment horizontal="center"/>
    </xf>
    <xf numFmtId="0" fontId="117" fillId="0" borderId="106" xfId="0" applyFont="1" applyBorder="1" applyAlignment="1">
      <alignment horizontal="center"/>
    </xf>
    <xf numFmtId="0" fontId="23" fillId="97" borderId="129" xfId="0" applyFont="1" applyFill="1" applyBorder="1" applyAlignment="1">
      <alignment horizontal="center" vertical="center"/>
    </xf>
    <xf numFmtId="0" fontId="23" fillId="97" borderId="255" xfId="0" applyFont="1" applyFill="1" applyBorder="1" applyAlignment="1">
      <alignment horizontal="center" vertical="center"/>
    </xf>
    <xf numFmtId="0" fontId="0" fillId="0" borderId="256" xfId="0" applyFont="1" applyBorder="1" applyAlignment="1" applyProtection="1">
      <alignment horizontal="center" vertical="center"/>
      <protection/>
    </xf>
    <xf numFmtId="0" fontId="0" fillId="0" borderId="257" xfId="0" applyFont="1" applyBorder="1" applyAlignment="1" applyProtection="1">
      <alignment horizontal="center" vertical="center"/>
      <protection/>
    </xf>
    <xf numFmtId="0" fontId="22" fillId="36" borderId="65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0" fillId="0" borderId="201" xfId="0" applyFont="1" applyBorder="1" applyAlignment="1" applyProtection="1">
      <alignment horizontal="center" vertical="center"/>
      <protection/>
    </xf>
    <xf numFmtId="0" fontId="66" fillId="4" borderId="258" xfId="0" applyFont="1" applyFill="1" applyBorder="1" applyAlignment="1" applyProtection="1">
      <alignment horizontal="center" vertical="center"/>
      <protection/>
    </xf>
    <xf numFmtId="0" fontId="410" fillId="25" borderId="170" xfId="0" applyFont="1" applyFill="1" applyBorder="1" applyAlignment="1">
      <alignment horizontal="center" vertical="center"/>
    </xf>
    <xf numFmtId="0" fontId="410" fillId="25" borderId="259" xfId="0" applyFont="1" applyFill="1" applyBorder="1" applyAlignment="1">
      <alignment horizontal="center" vertical="center"/>
    </xf>
    <xf numFmtId="0" fontId="66" fillId="4" borderId="42" xfId="0" applyFont="1" applyFill="1" applyBorder="1" applyAlignment="1" applyProtection="1">
      <alignment horizontal="center" vertical="center"/>
      <protection/>
    </xf>
    <xf numFmtId="0" fontId="170" fillId="67" borderId="260" xfId="0" applyFont="1" applyFill="1" applyBorder="1" applyAlignment="1">
      <alignment horizontal="center" vertical="center"/>
    </xf>
    <xf numFmtId="0" fontId="170" fillId="67" borderId="261" xfId="0" applyFont="1" applyFill="1" applyBorder="1" applyAlignment="1">
      <alignment horizontal="center" vertical="center"/>
    </xf>
    <xf numFmtId="0" fontId="21" fillId="0" borderId="262" xfId="0" applyFont="1" applyFill="1" applyBorder="1" applyAlignment="1" applyProtection="1">
      <alignment horizontal="center" vertical="center"/>
      <protection/>
    </xf>
    <xf numFmtId="0" fontId="21" fillId="0" borderId="263" xfId="0" applyFont="1" applyFill="1" applyBorder="1" applyAlignment="1" applyProtection="1">
      <alignment horizontal="center" vertical="center"/>
      <protection/>
    </xf>
    <xf numFmtId="0" fontId="411" fillId="98" borderId="264" xfId="0" applyFont="1" applyFill="1" applyBorder="1" applyAlignment="1">
      <alignment horizontal="center" vertical="center" shrinkToFit="1"/>
    </xf>
    <xf numFmtId="0" fontId="411" fillId="98" borderId="261" xfId="0" applyFont="1" applyFill="1" applyBorder="1" applyAlignment="1">
      <alignment horizontal="center" vertical="center" shrinkToFit="1"/>
    </xf>
    <xf numFmtId="0" fontId="412" fillId="33" borderId="10" xfId="0" applyFont="1" applyFill="1" applyBorder="1" applyAlignment="1">
      <alignment horizontal="center" vertical="center"/>
    </xf>
    <xf numFmtId="0" fontId="412" fillId="33" borderId="265" xfId="0" applyFont="1" applyFill="1" applyBorder="1" applyAlignment="1">
      <alignment horizontal="center" vertical="center"/>
    </xf>
    <xf numFmtId="0" fontId="67" fillId="0" borderId="266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266" fillId="98" borderId="235" xfId="0" applyFont="1" applyFill="1" applyBorder="1" applyAlignment="1">
      <alignment horizontal="center" vertical="center"/>
    </xf>
    <xf numFmtId="0" fontId="266" fillId="98" borderId="34" xfId="0" applyFont="1" applyFill="1" applyBorder="1" applyAlignment="1">
      <alignment horizontal="center" vertical="center"/>
    </xf>
    <xf numFmtId="0" fontId="266" fillId="98" borderId="224" xfId="0" applyFont="1" applyFill="1" applyBorder="1" applyAlignment="1">
      <alignment horizontal="center" vertical="center"/>
    </xf>
    <xf numFmtId="0" fontId="266" fillId="98" borderId="124" xfId="0" applyFont="1" applyFill="1" applyBorder="1" applyAlignment="1">
      <alignment horizontal="center" vertical="center"/>
    </xf>
    <xf numFmtId="0" fontId="21" fillId="0" borderId="267" xfId="0" applyFont="1" applyBorder="1" applyAlignment="1" applyProtection="1">
      <alignment horizontal="center" vertical="center"/>
      <protection/>
    </xf>
    <xf numFmtId="0" fontId="21" fillId="0" borderId="268" xfId="0" applyFont="1" applyBorder="1" applyAlignment="1" applyProtection="1">
      <alignment horizontal="center" vertical="center"/>
      <protection/>
    </xf>
    <xf numFmtId="0" fontId="21" fillId="0" borderId="269" xfId="0" applyFont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66" fillId="98" borderId="222" xfId="0" applyFont="1" applyFill="1" applyBorder="1" applyAlignment="1">
      <alignment horizontal="center" vertical="center"/>
    </xf>
    <xf numFmtId="0" fontId="266" fillId="98" borderId="12" xfId="0" applyFont="1" applyFill="1" applyBorder="1" applyAlignment="1">
      <alignment horizontal="center" vertical="center"/>
    </xf>
    <xf numFmtId="0" fontId="266" fillId="98" borderId="270" xfId="0" applyFont="1" applyFill="1" applyBorder="1" applyAlignment="1">
      <alignment horizontal="center" vertical="center"/>
    </xf>
    <xf numFmtId="0" fontId="266" fillId="98" borderId="16" xfId="0" applyFont="1" applyFill="1" applyBorder="1" applyAlignment="1">
      <alignment horizontal="center" vertical="center"/>
    </xf>
    <xf numFmtId="0" fontId="411" fillId="98" borderId="20" xfId="0" applyFont="1" applyFill="1" applyBorder="1" applyAlignment="1">
      <alignment horizontal="center" vertical="center" shrinkToFit="1"/>
    </xf>
    <xf numFmtId="0" fontId="0" fillId="0" borderId="15" xfId="0" applyFont="1" applyBorder="1" applyAlignment="1" applyProtection="1">
      <alignment horizontal="center" vertical="center"/>
      <protection/>
    </xf>
    <xf numFmtId="0" fontId="411" fillId="98" borderId="271" xfId="0" applyFont="1" applyFill="1" applyBorder="1" applyAlignment="1">
      <alignment horizontal="center" vertical="center" shrinkToFit="1"/>
    </xf>
    <xf numFmtId="0" fontId="66" fillId="4" borderId="272" xfId="0" applyFont="1" applyFill="1" applyBorder="1" applyAlignment="1" applyProtection="1">
      <alignment horizontal="center" vertical="center"/>
      <protection/>
    </xf>
    <xf numFmtId="0" fontId="66" fillId="4" borderId="273" xfId="0" applyFont="1" applyFill="1" applyBorder="1" applyAlignment="1" applyProtection="1">
      <alignment horizontal="center" vertical="center"/>
      <protection/>
    </xf>
    <xf numFmtId="0" fontId="266" fillId="98" borderId="14" xfId="0" applyFont="1" applyFill="1" applyBorder="1" applyAlignment="1">
      <alignment horizontal="center" vertical="center"/>
    </xf>
    <xf numFmtId="0" fontId="411" fillId="98" borderId="274" xfId="0" applyFont="1" applyFill="1" applyBorder="1" applyAlignment="1">
      <alignment horizontal="center" vertical="center" shrinkToFit="1"/>
    </xf>
    <xf numFmtId="0" fontId="411" fillId="98" borderId="275" xfId="0" applyFont="1" applyFill="1" applyBorder="1" applyAlignment="1">
      <alignment horizontal="center" vertical="center" shrinkToFit="1"/>
    </xf>
    <xf numFmtId="0" fontId="170" fillId="67" borderId="276" xfId="0" applyFont="1" applyFill="1" applyBorder="1" applyAlignment="1">
      <alignment horizontal="center" vertical="center"/>
    </xf>
    <xf numFmtId="0" fontId="170" fillId="67" borderId="271" xfId="0" applyFont="1" applyFill="1" applyBorder="1" applyAlignment="1">
      <alignment horizontal="center" vertical="center"/>
    </xf>
    <xf numFmtId="0" fontId="68" fillId="0" borderId="277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21" fillId="0" borderId="278" xfId="0" applyFont="1" applyBorder="1" applyAlignment="1" applyProtection="1">
      <alignment horizontal="center" vertical="center"/>
      <protection/>
    </xf>
    <xf numFmtId="0" fontId="411" fillId="98" borderId="279" xfId="0" applyFont="1" applyFill="1" applyBorder="1" applyAlignment="1">
      <alignment horizontal="center" vertical="center" shrinkToFit="1"/>
    </xf>
    <xf numFmtId="0" fontId="411" fillId="98" borderId="280" xfId="0" applyFont="1" applyFill="1" applyBorder="1" applyAlignment="1">
      <alignment horizontal="center" vertical="center" shrinkToFit="1"/>
    </xf>
    <xf numFmtId="0" fontId="266" fillId="98" borderId="83" xfId="0" applyFont="1" applyFill="1" applyBorder="1" applyAlignment="1">
      <alignment horizontal="center" vertical="center"/>
    </xf>
    <xf numFmtId="0" fontId="266" fillId="98" borderId="22" xfId="0" applyFont="1" applyFill="1" applyBorder="1" applyAlignment="1">
      <alignment horizontal="center" vertical="center"/>
    </xf>
    <xf numFmtId="0" fontId="266" fillId="98" borderId="33" xfId="0" applyFont="1" applyFill="1" applyBorder="1" applyAlignment="1">
      <alignment horizontal="center" vertical="center"/>
    </xf>
    <xf numFmtId="14" fontId="413" fillId="0" borderId="281" xfId="0" applyNumberFormat="1" applyFont="1" applyBorder="1" applyAlignment="1">
      <alignment horizontal="left" indent="1"/>
    </xf>
    <xf numFmtId="0" fontId="414" fillId="0" borderId="282" xfId="0" applyFont="1" applyBorder="1" applyAlignment="1" applyProtection="1">
      <alignment horizontal="center"/>
      <protection/>
    </xf>
    <xf numFmtId="0" fontId="414" fillId="0" borderId="283" xfId="0" applyFont="1" applyBorder="1" applyAlignment="1" applyProtection="1">
      <alignment horizontal="center"/>
      <protection/>
    </xf>
    <xf numFmtId="0" fontId="329" fillId="39" borderId="63" xfId="0" applyFont="1" applyFill="1" applyBorder="1" applyAlignment="1">
      <alignment horizontal="center" vertical="center"/>
    </xf>
    <xf numFmtId="0" fontId="329" fillId="39" borderId="34" xfId="0" applyFont="1" applyFill="1" applyBorder="1" applyAlignment="1">
      <alignment horizontal="center" vertical="center"/>
    </xf>
    <xf numFmtId="0" fontId="329" fillId="39" borderId="36" xfId="0" applyFont="1" applyFill="1" applyBorder="1" applyAlignment="1">
      <alignment horizontal="center" vertical="center"/>
    </xf>
    <xf numFmtId="0" fontId="329" fillId="39" borderId="22" xfId="0" applyFont="1" applyFill="1" applyBorder="1" applyAlignment="1">
      <alignment horizontal="center" vertical="center"/>
    </xf>
    <xf numFmtId="0" fontId="415" fillId="39" borderId="60" xfId="0" applyFont="1" applyFill="1" applyBorder="1" applyAlignment="1">
      <alignment horizontal="center" vertical="center"/>
    </xf>
    <xf numFmtId="0" fontId="415" fillId="39" borderId="61" xfId="0" applyFont="1" applyFill="1" applyBorder="1" applyAlignment="1">
      <alignment horizontal="center" vertical="center"/>
    </xf>
    <xf numFmtId="0" fontId="415" fillId="39" borderId="62" xfId="0" applyFont="1" applyFill="1" applyBorder="1" applyAlignment="1">
      <alignment horizontal="center" vertical="center"/>
    </xf>
    <xf numFmtId="0" fontId="415" fillId="39" borderId="37" xfId="0" applyFont="1" applyFill="1" applyBorder="1" applyAlignment="1">
      <alignment horizontal="center" vertical="center"/>
    </xf>
    <xf numFmtId="0" fontId="415" fillId="39" borderId="0" xfId="0" applyFont="1" applyFill="1" applyBorder="1" applyAlignment="1">
      <alignment horizontal="center" vertical="center"/>
    </xf>
    <xf numFmtId="0" fontId="415" fillId="39" borderId="38" xfId="0" applyFont="1" applyFill="1" applyBorder="1" applyAlignment="1">
      <alignment horizontal="center" vertical="center"/>
    </xf>
    <xf numFmtId="0" fontId="415" fillId="39" borderId="39" xfId="0" applyFont="1" applyFill="1" applyBorder="1" applyAlignment="1">
      <alignment horizontal="center" vertical="center"/>
    </xf>
    <xf numFmtId="0" fontId="415" fillId="39" borderId="40" xfId="0" applyFont="1" applyFill="1" applyBorder="1" applyAlignment="1">
      <alignment horizontal="center" vertical="center"/>
    </xf>
    <xf numFmtId="0" fontId="415" fillId="39" borderId="41" xfId="0" applyFont="1" applyFill="1" applyBorder="1" applyAlignment="1">
      <alignment horizontal="center" vertical="center"/>
    </xf>
    <xf numFmtId="0" fontId="252" fillId="39" borderId="60" xfId="0" applyFont="1" applyFill="1" applyBorder="1" applyAlignment="1">
      <alignment horizontal="center" vertical="center"/>
    </xf>
    <xf numFmtId="0" fontId="252" fillId="39" borderId="61" xfId="0" applyFont="1" applyFill="1" applyBorder="1" applyAlignment="1">
      <alignment horizontal="center" vertical="center"/>
    </xf>
    <xf numFmtId="0" fontId="252" fillId="39" borderId="62" xfId="0" applyFont="1" applyFill="1" applyBorder="1" applyAlignment="1">
      <alignment horizontal="center" vertical="center"/>
    </xf>
    <xf numFmtId="0" fontId="252" fillId="39" borderId="37" xfId="0" applyFont="1" applyFill="1" applyBorder="1" applyAlignment="1">
      <alignment horizontal="center" vertical="center"/>
    </xf>
    <xf numFmtId="0" fontId="252" fillId="39" borderId="0" xfId="0" applyFont="1" applyFill="1" applyBorder="1" applyAlignment="1">
      <alignment horizontal="center" vertical="center"/>
    </xf>
    <xf numFmtId="0" fontId="252" fillId="39" borderId="38" xfId="0" applyFont="1" applyFill="1" applyBorder="1" applyAlignment="1">
      <alignment horizontal="center" vertical="center"/>
    </xf>
    <xf numFmtId="0" fontId="137" fillId="39" borderId="214" xfId="0" applyFont="1" applyFill="1" applyBorder="1" applyAlignment="1">
      <alignment horizontal="center" vertical="center"/>
    </xf>
    <xf numFmtId="0" fontId="137" fillId="39" borderId="59" xfId="0" applyFont="1" applyFill="1" applyBorder="1" applyAlignment="1">
      <alignment horizontal="center" vertical="center"/>
    </xf>
    <xf numFmtId="0" fontId="137" fillId="39" borderId="93" xfId="0" applyFont="1" applyFill="1" applyBorder="1" applyAlignment="1">
      <alignment horizontal="center" vertical="center"/>
    </xf>
    <xf numFmtId="0" fontId="137" fillId="39" borderId="106" xfId="0" applyFont="1" applyFill="1" applyBorder="1" applyAlignment="1">
      <alignment horizontal="center" vertical="center"/>
    </xf>
    <xf numFmtId="0" fontId="137" fillId="39" borderId="0" xfId="0" applyFont="1" applyFill="1" applyBorder="1" applyAlignment="1">
      <alignment horizontal="center" vertical="center"/>
    </xf>
    <xf numFmtId="0" fontId="137" fillId="39" borderId="48" xfId="0" applyFont="1" applyFill="1" applyBorder="1" applyAlignment="1">
      <alignment horizontal="center" vertical="center"/>
    </xf>
    <xf numFmtId="0" fontId="344" fillId="39" borderId="60" xfId="0" applyFont="1" applyFill="1" applyBorder="1" applyAlignment="1">
      <alignment horizontal="center" vertical="center"/>
    </xf>
    <xf numFmtId="0" fontId="416" fillId="39" borderId="61" xfId="0" applyFont="1" applyFill="1" applyBorder="1" applyAlignment="1">
      <alignment horizontal="center" vertical="center"/>
    </xf>
    <xf numFmtId="0" fontId="416" fillId="39" borderId="62" xfId="0" applyFont="1" applyFill="1" applyBorder="1" applyAlignment="1">
      <alignment horizontal="center" vertical="center"/>
    </xf>
    <xf numFmtId="0" fontId="416" fillId="39" borderId="39" xfId="0" applyFont="1" applyFill="1" applyBorder="1" applyAlignment="1">
      <alignment horizontal="center" vertical="center"/>
    </xf>
    <xf numFmtId="0" fontId="416" fillId="39" borderId="40" xfId="0" applyFont="1" applyFill="1" applyBorder="1" applyAlignment="1">
      <alignment horizontal="center" vertical="center"/>
    </xf>
    <xf numFmtId="0" fontId="416" fillId="39" borderId="41" xfId="0" applyFont="1" applyFill="1" applyBorder="1" applyAlignment="1">
      <alignment horizontal="center" vertical="center"/>
    </xf>
    <xf numFmtId="0" fontId="416" fillId="39" borderId="37" xfId="0" applyFont="1" applyFill="1" applyBorder="1" applyAlignment="1">
      <alignment horizontal="center" vertical="center"/>
    </xf>
    <xf numFmtId="0" fontId="416" fillId="39" borderId="0" xfId="0" applyFont="1" applyFill="1" applyBorder="1" applyAlignment="1">
      <alignment horizontal="center" vertical="center"/>
    </xf>
    <xf numFmtId="0" fontId="416" fillId="39" borderId="38" xfId="0" applyFont="1" applyFill="1" applyBorder="1" applyAlignment="1">
      <alignment horizontal="center" vertical="center"/>
    </xf>
    <xf numFmtId="0" fontId="388" fillId="39" borderId="60" xfId="0" applyFont="1" applyFill="1" applyBorder="1" applyAlignment="1">
      <alignment horizontal="center" vertical="center"/>
    </xf>
    <xf numFmtId="0" fontId="388" fillId="39" borderId="61" xfId="0" applyFont="1" applyFill="1" applyBorder="1" applyAlignment="1">
      <alignment horizontal="center" vertical="center"/>
    </xf>
    <xf numFmtId="0" fontId="388" fillId="39" borderId="62" xfId="0" applyFont="1" applyFill="1" applyBorder="1" applyAlignment="1">
      <alignment horizontal="center" vertical="center"/>
    </xf>
    <xf numFmtId="0" fontId="388" fillId="39" borderId="39" xfId="0" applyFont="1" applyFill="1" applyBorder="1" applyAlignment="1">
      <alignment horizontal="center" vertical="center"/>
    </xf>
    <xf numFmtId="0" fontId="388" fillId="39" borderId="40" xfId="0" applyFont="1" applyFill="1" applyBorder="1" applyAlignment="1">
      <alignment horizontal="center" vertical="center"/>
    </xf>
    <xf numFmtId="0" fontId="263" fillId="0" borderId="0" xfId="0" applyFont="1" applyAlignment="1">
      <alignment horizontal="center" vertical="center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 applyProtection="1">
      <alignment horizontal="center"/>
      <protection locked="0"/>
    </xf>
    <xf numFmtId="0" fontId="252" fillId="0" borderId="0" xfId="0" applyFont="1" applyAlignment="1">
      <alignment horizontal="left" vertical="center"/>
    </xf>
    <xf numFmtId="0" fontId="264" fillId="0" borderId="0" xfId="0" applyFont="1" applyAlignment="1">
      <alignment horizontal="center" vertical="center"/>
    </xf>
    <xf numFmtId="14" fontId="59" fillId="0" borderId="33" xfId="0" applyNumberFormat="1" applyFont="1" applyBorder="1" applyAlignment="1">
      <alignment horizontal="center" vertical="center"/>
    </xf>
    <xf numFmtId="14" fontId="59" fillId="0" borderId="34" xfId="0" applyNumberFormat="1" applyFont="1" applyBorder="1" applyAlignment="1">
      <alignment horizontal="center" vertical="center"/>
    </xf>
    <xf numFmtId="14" fontId="59" fillId="0" borderId="0" xfId="0" applyNumberFormat="1" applyFont="1" applyBorder="1" applyAlignment="1">
      <alignment horizontal="center" vertical="center"/>
    </xf>
    <xf numFmtId="14" fontId="59" fillId="0" borderId="35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37" fillId="0" borderId="35" xfId="0" applyFont="1" applyBorder="1" applyAlignment="1">
      <alignment horizontal="center" vertical="top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49" fontId="64" fillId="0" borderId="44" xfId="0" applyNumberFormat="1" applyFont="1" applyFill="1" applyBorder="1" applyAlignment="1">
      <alignment/>
    </xf>
    <xf numFmtId="49" fontId="64" fillId="0" borderId="12" xfId="0" applyNumberFormat="1" applyFont="1" applyFill="1" applyBorder="1" applyAlignment="1">
      <alignment/>
    </xf>
    <xf numFmtId="49" fontId="64" fillId="0" borderId="150" xfId="0" applyNumberFormat="1" applyFont="1" applyFill="1" applyBorder="1" applyAlignment="1">
      <alignment/>
    </xf>
    <xf numFmtId="0" fontId="0" fillId="0" borderId="3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4" xfId="0" applyFont="1" applyBorder="1" applyAlignment="1" applyProtection="1">
      <alignment/>
      <protection locked="0"/>
    </xf>
    <xf numFmtId="49" fontId="64" fillId="0" borderId="63" xfId="0" applyNumberFormat="1" applyFont="1" applyFill="1" applyBorder="1" applyAlignment="1">
      <alignment/>
    </xf>
    <xf numFmtId="49" fontId="64" fillId="0" borderId="33" xfId="0" applyNumberFormat="1" applyFont="1" applyFill="1" applyBorder="1" applyAlignment="1">
      <alignment/>
    </xf>
    <xf numFmtId="0" fontId="37" fillId="0" borderId="33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49" fontId="64" fillId="0" borderId="12" xfId="0" applyNumberFormat="1" applyFont="1" applyFill="1" applyBorder="1" applyAlignment="1" applyProtection="1">
      <alignment horizontal="center"/>
      <protection locked="0"/>
    </xf>
    <xf numFmtId="49" fontId="64" fillId="0" borderId="150" xfId="0" applyNumberFormat="1" applyFont="1" applyFill="1" applyBorder="1" applyAlignment="1" applyProtection="1">
      <alignment horizontal="center"/>
      <protection locked="0"/>
    </xf>
    <xf numFmtId="49" fontId="42" fillId="0" borderId="13" xfId="0" applyNumberFormat="1" applyFont="1" applyFill="1" applyBorder="1" applyAlignment="1" applyProtection="1">
      <alignment/>
      <protection locked="0"/>
    </xf>
    <xf numFmtId="49" fontId="42" fillId="0" borderId="0" xfId="0" applyNumberFormat="1" applyFont="1" applyFill="1" applyBorder="1" applyAlignment="1" applyProtection="1">
      <alignment/>
      <protection locked="0"/>
    </xf>
    <xf numFmtId="49" fontId="42" fillId="0" borderId="35" xfId="0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64" fillId="0" borderId="12" xfId="0" applyNumberFormat="1" applyFont="1" applyFill="1" applyBorder="1" applyAlignment="1">
      <alignment horizontal="center"/>
    </xf>
    <xf numFmtId="49" fontId="64" fillId="0" borderId="150" xfId="0" applyNumberFormat="1" applyFont="1" applyFill="1" applyBorder="1" applyAlignment="1">
      <alignment horizontal="center"/>
    </xf>
    <xf numFmtId="0" fontId="417" fillId="0" borderId="0" xfId="0" applyFont="1" applyAlignment="1">
      <alignment horizontal="right" wrapText="1"/>
    </xf>
    <xf numFmtId="0" fontId="314" fillId="0" borderId="0" xfId="0" applyFont="1" applyBorder="1" applyAlignment="1">
      <alignment horizontal="left" wrapText="1"/>
    </xf>
    <xf numFmtId="0" fontId="227" fillId="0" borderId="0" xfId="0" applyFont="1" applyAlignment="1">
      <alignment horizontal="right" vertical="center"/>
    </xf>
    <xf numFmtId="0" fontId="228" fillId="0" borderId="12" xfId="0" applyFont="1" applyBorder="1" applyAlignment="1" applyProtection="1">
      <alignment horizontal="center" vertical="center"/>
      <protection/>
    </xf>
    <xf numFmtId="0" fontId="228" fillId="0" borderId="0" xfId="0" applyFont="1" applyBorder="1" applyAlignment="1" applyProtection="1">
      <alignment horizontal="center" vertical="center"/>
      <protection/>
    </xf>
    <xf numFmtId="0" fontId="228" fillId="0" borderId="14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78" fillId="0" borderId="27" xfId="0" applyFont="1" applyBorder="1" applyAlignment="1">
      <alignment horizontal="right" vertical="center"/>
    </xf>
    <xf numFmtId="0" fontId="261" fillId="0" borderId="281" xfId="0" applyFont="1" applyBorder="1" applyAlignment="1">
      <alignment horizontal="center"/>
    </xf>
    <xf numFmtId="0" fontId="137" fillId="39" borderId="96" xfId="0" applyFont="1" applyFill="1" applyBorder="1" applyAlignment="1">
      <alignment horizontal="center" vertical="center"/>
    </xf>
    <xf numFmtId="0" fontId="137" fillId="39" borderId="47" xfId="0" applyFont="1" applyFill="1" applyBorder="1" applyAlignment="1">
      <alignment horizontal="center" vertical="center"/>
    </xf>
    <xf numFmtId="0" fontId="137" fillId="39" borderId="52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right"/>
    </xf>
    <xf numFmtId="0" fontId="417" fillId="0" borderId="0" xfId="0" applyFont="1" applyAlignment="1">
      <alignment/>
    </xf>
    <xf numFmtId="0" fontId="25" fillId="0" borderId="27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35" xfId="0" applyFont="1" applyBorder="1" applyAlignment="1" applyProtection="1">
      <alignment/>
      <protection locked="0"/>
    </xf>
    <xf numFmtId="0" fontId="329" fillId="39" borderId="27" xfId="0" applyFont="1" applyFill="1" applyBorder="1" applyAlignment="1">
      <alignment horizontal="center" vertical="center"/>
    </xf>
    <xf numFmtId="0" fontId="329" fillId="39" borderId="35" xfId="0" applyFont="1" applyFill="1" applyBorder="1" applyAlignment="1">
      <alignment horizontal="center" vertical="center"/>
    </xf>
    <xf numFmtId="0" fontId="418" fillId="0" borderId="284" xfId="0" applyFont="1" applyBorder="1" applyAlignment="1">
      <alignment horizontal="center" vertical="center"/>
    </xf>
    <xf numFmtId="0" fontId="418" fillId="0" borderId="285" xfId="0" applyFont="1" applyBorder="1" applyAlignment="1">
      <alignment horizontal="center" vertical="center"/>
    </xf>
    <xf numFmtId="0" fontId="419" fillId="0" borderId="286" xfId="0" applyFont="1" applyBorder="1" applyAlignment="1">
      <alignment horizontal="center" vertical="center"/>
    </xf>
    <xf numFmtId="0" fontId="419" fillId="0" borderId="134" xfId="0" applyFont="1" applyBorder="1" applyAlignment="1">
      <alignment horizontal="center" vertical="center"/>
    </xf>
    <xf numFmtId="14" fontId="315" fillId="0" borderId="0" xfId="0" applyNumberFormat="1" applyFont="1" applyAlignment="1">
      <alignment horizontal="center"/>
    </xf>
    <xf numFmtId="0" fontId="416" fillId="39" borderId="60" xfId="0" applyFont="1" applyFill="1" applyBorder="1" applyAlignment="1">
      <alignment horizontal="center" vertical="center"/>
    </xf>
    <xf numFmtId="0" fontId="420" fillId="0" borderId="284" xfId="0" applyFont="1" applyBorder="1" applyAlignment="1">
      <alignment horizontal="center" vertical="center"/>
    </xf>
    <xf numFmtId="0" fontId="420" fillId="0" borderId="285" xfId="0" applyFont="1" applyBorder="1" applyAlignment="1">
      <alignment horizontal="center" vertical="center"/>
    </xf>
    <xf numFmtId="14" fontId="59" fillId="0" borderId="256" xfId="0" applyNumberFormat="1" applyFont="1" applyBorder="1" applyAlignment="1">
      <alignment horizontal="center" vertical="center"/>
    </xf>
    <xf numFmtId="49" fontId="64" fillId="0" borderId="44" xfId="0" applyNumberFormat="1" applyFont="1" applyFill="1" applyBorder="1" applyAlignment="1">
      <alignment horizontal="left"/>
    </xf>
    <xf numFmtId="49" fontId="64" fillId="0" borderId="12" xfId="0" applyNumberFormat="1" applyFont="1" applyFill="1" applyBorder="1" applyAlignment="1">
      <alignment horizontal="left"/>
    </xf>
    <xf numFmtId="0" fontId="224" fillId="0" borderId="0" xfId="0" applyFont="1" applyBorder="1" applyAlignment="1" applyProtection="1">
      <alignment horizontal="center"/>
      <protection locked="0"/>
    </xf>
    <xf numFmtId="0" fontId="224" fillId="0" borderId="15" xfId="0" applyFont="1" applyBorder="1" applyAlignment="1" applyProtection="1">
      <alignment horizontal="center"/>
      <protection locked="0"/>
    </xf>
    <xf numFmtId="0" fontId="228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42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224" fillId="0" borderId="12" xfId="0" applyFont="1" applyBorder="1" applyAlignment="1" applyProtection="1">
      <alignment horizontal="center"/>
      <protection locked="0"/>
    </xf>
    <xf numFmtId="0" fontId="224" fillId="0" borderId="31" xfId="0" applyFont="1" applyBorder="1" applyAlignment="1" applyProtection="1">
      <alignment horizontal="center"/>
      <protection locked="0"/>
    </xf>
    <xf numFmtId="0" fontId="422" fillId="39" borderId="39" xfId="0" applyFont="1" applyFill="1" applyBorder="1" applyAlignment="1">
      <alignment horizontal="center" vertical="center"/>
    </xf>
    <xf numFmtId="0" fontId="422" fillId="39" borderId="40" xfId="0" applyFont="1" applyFill="1" applyBorder="1" applyAlignment="1">
      <alignment horizontal="center" vertical="center"/>
    </xf>
    <xf numFmtId="0" fontId="422" fillId="39" borderId="41" xfId="0" applyFont="1" applyFill="1" applyBorder="1" applyAlignment="1">
      <alignment horizontal="center" vertical="center"/>
    </xf>
    <xf numFmtId="0" fontId="423" fillId="44" borderId="60" xfId="49" applyFont="1" applyFill="1" applyBorder="1" applyAlignment="1">
      <alignment horizontal="center" vertical="center"/>
      <protection/>
    </xf>
    <xf numFmtId="0" fontId="423" fillId="44" borderId="61" xfId="49" applyFont="1" applyFill="1" applyBorder="1" applyAlignment="1">
      <alignment horizontal="center" vertical="center"/>
      <protection/>
    </xf>
    <xf numFmtId="0" fontId="423" fillId="44" borderId="62" xfId="49" applyFont="1" applyFill="1" applyBorder="1" applyAlignment="1">
      <alignment horizontal="center" vertical="center"/>
      <protection/>
    </xf>
    <xf numFmtId="0" fontId="423" fillId="44" borderId="39" xfId="49" applyFont="1" applyFill="1" applyBorder="1" applyAlignment="1">
      <alignment horizontal="center" vertical="center"/>
      <protection/>
    </xf>
    <xf numFmtId="0" fontId="423" fillId="44" borderId="40" xfId="49" applyFont="1" applyFill="1" applyBorder="1" applyAlignment="1">
      <alignment horizontal="center" vertical="center"/>
      <protection/>
    </xf>
    <xf numFmtId="0" fontId="423" fillId="44" borderId="41" xfId="49" applyFont="1" applyFill="1" applyBorder="1" applyAlignment="1">
      <alignment horizontal="center" vertical="center"/>
      <protection/>
    </xf>
    <xf numFmtId="49" fontId="133" fillId="0" borderId="0" xfId="49" applyNumberFormat="1" applyFont="1" applyBorder="1" applyAlignment="1">
      <alignment horizontal="center" vertical="center"/>
      <protection/>
    </xf>
    <xf numFmtId="14" fontId="424" fillId="0" borderId="0" xfId="49" applyNumberFormat="1" applyFont="1" applyBorder="1" applyAlignment="1">
      <alignment horizontal="left"/>
      <protection/>
    </xf>
    <xf numFmtId="49" fontId="425" fillId="0" borderId="0" xfId="49" applyNumberFormat="1" applyFont="1" applyBorder="1" applyAlignment="1">
      <alignment horizontal="left"/>
      <protection/>
    </xf>
    <xf numFmtId="0" fontId="344" fillId="39" borderId="61" xfId="0" applyFont="1" applyFill="1" applyBorder="1" applyAlignment="1">
      <alignment horizontal="center" vertical="center"/>
    </xf>
    <xf numFmtId="0" fontId="344" fillId="39" borderId="62" xfId="0" applyFont="1" applyFill="1" applyBorder="1" applyAlignment="1">
      <alignment horizontal="center" vertical="center"/>
    </xf>
    <xf numFmtId="0" fontId="370" fillId="0" borderId="0" xfId="49" applyFont="1" applyAlignment="1">
      <alignment horizontal="right" vertical="top"/>
      <protection/>
    </xf>
    <xf numFmtId="0" fontId="171" fillId="40" borderId="50" xfId="49" applyFont="1" applyFill="1" applyBorder="1" applyAlignment="1">
      <alignment horizontal="center" vertical="center"/>
      <protection/>
    </xf>
    <xf numFmtId="0" fontId="171" fillId="40" borderId="54" xfId="49" applyFont="1" applyFill="1" applyBorder="1" applyAlignment="1">
      <alignment horizontal="center" vertical="center"/>
      <protection/>
    </xf>
    <xf numFmtId="0" fontId="426" fillId="40" borderId="147" xfId="49" applyFont="1" applyFill="1" applyBorder="1" applyAlignment="1">
      <alignment horizontal="center"/>
      <protection/>
    </xf>
    <xf numFmtId="0" fontId="426" fillId="40" borderId="33" xfId="49" applyFont="1" applyFill="1" applyBorder="1" applyAlignment="1">
      <alignment horizontal="center"/>
      <protection/>
    </xf>
    <xf numFmtId="0" fontId="426" fillId="40" borderId="148" xfId="49" applyFont="1" applyFill="1" applyBorder="1" applyAlignment="1">
      <alignment horizontal="center"/>
      <protection/>
    </xf>
    <xf numFmtId="0" fontId="426" fillId="99" borderId="33" xfId="49" applyFont="1" applyFill="1" applyBorder="1" applyAlignment="1">
      <alignment horizontal="center"/>
      <protection/>
    </xf>
    <xf numFmtId="0" fontId="426" fillId="99" borderId="148" xfId="49" applyFont="1" applyFill="1" applyBorder="1" applyAlignment="1">
      <alignment horizontal="center"/>
      <protection/>
    </xf>
    <xf numFmtId="14" fontId="317" fillId="0" borderId="0" xfId="49" applyNumberFormat="1" applyFont="1" applyAlignment="1">
      <alignment horizontal="center"/>
      <protection/>
    </xf>
    <xf numFmtId="0" fontId="317" fillId="0" borderId="0" xfId="49" applyFont="1" applyAlignment="1">
      <alignment horizontal="center"/>
      <protection/>
    </xf>
    <xf numFmtId="0" fontId="427" fillId="0" borderId="0" xfId="49" applyFont="1" applyAlignment="1">
      <alignment horizontal="center" vertical="center"/>
      <protection/>
    </xf>
    <xf numFmtId="0" fontId="428" fillId="80" borderId="287" xfId="49" applyFont="1" applyFill="1" applyBorder="1" applyAlignment="1">
      <alignment horizontal="center" vertical="center"/>
      <protection/>
    </xf>
    <xf numFmtId="0" fontId="428" fillId="80" borderId="59" xfId="49" applyFont="1" applyFill="1" applyBorder="1" applyAlignment="1">
      <alignment horizontal="center" vertical="center"/>
      <protection/>
    </xf>
    <xf numFmtId="0" fontId="428" fillId="80" borderId="288" xfId="49" applyFont="1" applyFill="1" applyBorder="1" applyAlignment="1">
      <alignment horizontal="center" vertical="center"/>
      <protection/>
    </xf>
    <xf numFmtId="0" fontId="428" fillId="80" borderId="289" xfId="49" applyFont="1" applyFill="1" applyBorder="1" applyAlignment="1">
      <alignment horizontal="center" vertical="center"/>
      <protection/>
    </xf>
    <xf numFmtId="0" fontId="428" fillId="80" borderId="17" xfId="49" applyFont="1" applyFill="1" applyBorder="1" applyAlignment="1">
      <alignment horizontal="center" vertical="center"/>
      <protection/>
    </xf>
    <xf numFmtId="0" fontId="428" fillId="80" borderId="290" xfId="49" applyFont="1" applyFill="1" applyBorder="1" applyAlignment="1">
      <alignment horizontal="center" vertical="center"/>
      <protection/>
    </xf>
    <xf numFmtId="0" fontId="366" fillId="39" borderId="181" xfId="0" applyFont="1" applyFill="1" applyBorder="1" applyAlignment="1">
      <alignment horizontal="center" vertical="center"/>
    </xf>
    <xf numFmtId="0" fontId="366" fillId="39" borderId="139" xfId="0" applyFont="1" applyFill="1" applyBorder="1" applyAlignment="1">
      <alignment horizontal="center" vertical="center"/>
    </xf>
    <xf numFmtId="0" fontId="429" fillId="39" borderId="60" xfId="49" applyFont="1" applyFill="1" applyBorder="1" applyAlignment="1">
      <alignment horizontal="center" vertical="center"/>
      <protection/>
    </xf>
    <xf numFmtId="0" fontId="429" fillId="39" borderId="61" xfId="49" applyFont="1" applyFill="1" applyBorder="1" applyAlignment="1">
      <alignment horizontal="center" vertical="center"/>
      <protection/>
    </xf>
    <xf numFmtId="0" fontId="429" fillId="39" borderId="62" xfId="49" applyFont="1" applyFill="1" applyBorder="1" applyAlignment="1">
      <alignment horizontal="center" vertical="center"/>
      <protection/>
    </xf>
    <xf numFmtId="0" fontId="429" fillId="39" borderId="39" xfId="49" applyFont="1" applyFill="1" applyBorder="1" applyAlignment="1">
      <alignment horizontal="center" vertical="center"/>
      <protection/>
    </xf>
    <xf numFmtId="0" fontId="429" fillId="39" borderId="40" xfId="49" applyFont="1" applyFill="1" applyBorder="1" applyAlignment="1">
      <alignment horizontal="center" vertical="center"/>
      <protection/>
    </xf>
    <xf numFmtId="0" fontId="429" fillId="39" borderId="41" xfId="49" applyFont="1" applyFill="1" applyBorder="1" applyAlignment="1">
      <alignment horizontal="center" vertical="center"/>
      <protection/>
    </xf>
    <xf numFmtId="0" fontId="76" fillId="80" borderId="287" xfId="49" applyFont="1" applyFill="1" applyBorder="1" applyAlignment="1">
      <alignment horizontal="center" vertical="center"/>
      <protection/>
    </xf>
    <xf numFmtId="0" fontId="428" fillId="80" borderId="93" xfId="49" applyFont="1" applyFill="1" applyBorder="1" applyAlignment="1">
      <alignment horizontal="center" vertical="center"/>
      <protection/>
    </xf>
    <xf numFmtId="0" fontId="428" fillId="80" borderId="123" xfId="49" applyFont="1" applyFill="1" applyBorder="1" applyAlignment="1">
      <alignment horizontal="center" vertical="center"/>
      <protection/>
    </xf>
    <xf numFmtId="0" fontId="329" fillId="0" borderId="0" xfId="49" applyFont="1" applyAlignment="1">
      <alignment horizontal="center" vertical="center"/>
      <protection/>
    </xf>
    <xf numFmtId="0" fontId="329" fillId="0" borderId="47" xfId="49" applyFont="1" applyBorder="1" applyAlignment="1">
      <alignment horizontal="center" vertical="center"/>
      <protection/>
    </xf>
    <xf numFmtId="14" fontId="276" fillId="80" borderId="291" xfId="49" applyNumberFormat="1" applyFont="1" applyFill="1" applyBorder="1" applyAlignment="1">
      <alignment horizontal="center" vertical="center"/>
      <protection/>
    </xf>
    <xf numFmtId="0" fontId="276" fillId="80" borderId="292" xfId="49" applyFont="1" applyFill="1" applyBorder="1" applyAlignment="1">
      <alignment horizontal="center" vertical="center"/>
      <protection/>
    </xf>
    <xf numFmtId="0" fontId="276" fillId="80" borderId="293" xfId="49" applyFont="1" applyFill="1" applyBorder="1" applyAlignment="1">
      <alignment horizontal="center" vertical="center"/>
      <protection/>
    </xf>
    <xf numFmtId="0" fontId="394" fillId="39" borderId="142" xfId="0" applyFont="1" applyFill="1" applyBorder="1" applyAlignment="1">
      <alignment horizontal="center"/>
    </xf>
    <xf numFmtId="0" fontId="394" fillId="39" borderId="129" xfId="0" applyFont="1" applyFill="1" applyBorder="1" applyAlignment="1">
      <alignment horizontal="center"/>
    </xf>
    <xf numFmtId="0" fontId="394" fillId="39" borderId="146" xfId="0" applyFont="1" applyFill="1" applyBorder="1" applyAlignment="1">
      <alignment horizontal="center"/>
    </xf>
    <xf numFmtId="0" fontId="27" fillId="0" borderId="0" xfId="49" applyFont="1" applyAlignment="1">
      <alignment horizontal="center" vertical="center"/>
      <protection/>
    </xf>
    <xf numFmtId="14" fontId="276" fillId="80" borderId="294" xfId="49" applyNumberFormat="1" applyFont="1" applyFill="1" applyBorder="1" applyAlignment="1">
      <alignment horizontal="center" vertical="center"/>
      <protection/>
    </xf>
    <xf numFmtId="0" fontId="276" fillId="80" borderId="295" xfId="49" applyFont="1" applyFill="1" applyBorder="1" applyAlignment="1">
      <alignment horizontal="center" vertical="center"/>
      <protection/>
    </xf>
    <xf numFmtId="14" fontId="276" fillId="80" borderId="292" xfId="49" applyNumberFormat="1" applyFont="1" applyFill="1" applyBorder="1" applyAlignment="1">
      <alignment horizontal="center" vertical="center"/>
      <protection/>
    </xf>
    <xf numFmtId="1" fontId="298" fillId="0" borderId="40" xfId="49" applyNumberFormat="1" applyFont="1" applyBorder="1" applyAlignment="1">
      <alignment horizontal="center"/>
      <protection/>
    </xf>
    <xf numFmtId="1" fontId="299" fillId="0" borderId="41" xfId="49" applyNumberFormat="1" applyFont="1" applyBorder="1" applyAlignment="1">
      <alignment horizontal="center"/>
      <protection/>
    </xf>
    <xf numFmtId="0" fontId="298" fillId="0" borderId="40" xfId="49" applyFont="1" applyBorder="1" applyAlignment="1" applyProtection="1">
      <alignment horizontal="center"/>
      <protection locked="0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zapis o stretnuti" xfId="45"/>
    <cellStyle name="Normálna 2" xfId="46"/>
    <cellStyle name="Normálna 2 2" xfId="47"/>
    <cellStyle name="normálne 10" xfId="48"/>
    <cellStyle name="normálne 2" xfId="49"/>
    <cellStyle name="normálne 2 3 2" xfId="50"/>
    <cellStyle name="normálne 4 2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dxfs count="18">
    <dxf>
      <font>
        <b/>
        <i/>
        <color rgb="FFFF0000"/>
      </font>
    </dxf>
    <dxf>
      <font>
        <b/>
        <i/>
        <color rgb="FFB48500"/>
      </font>
    </dxf>
    <dxf>
      <font>
        <b/>
        <i/>
        <color rgb="FF777777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theme="1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</dxf>
    <dxf>
      <font>
        <b/>
        <i/>
        <color rgb="FF7030A0"/>
      </font>
    </dxf>
    <dxf>
      <font>
        <b/>
        <i/>
        <color rgb="FF9D5D07"/>
      </font>
    </dxf>
    <dxf>
      <font>
        <b/>
        <i/>
        <color theme="1"/>
      </font>
    </dxf>
    <dxf>
      <font>
        <b/>
        <i/>
        <color rgb="FF00B050"/>
      </font>
      <border/>
    </dxf>
    <dxf>
      <font>
        <b/>
        <i/>
        <color rgb="FF0000FF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8</xdr:col>
      <xdr:colOff>114300</xdr:colOff>
      <xdr:row>34</xdr:row>
      <xdr:rowOff>9525</xdr:rowOff>
    </xdr:to>
    <xdr:sp>
      <xdr:nvSpPr>
        <xdr:cNvPr id="1" name="Object 3" hidden="1"/>
        <xdr:cNvSpPr>
          <a:spLocks/>
        </xdr:cNvSpPr>
      </xdr:nvSpPr>
      <xdr:spPr>
        <a:xfrm>
          <a:off x="276225" y="6829425"/>
          <a:ext cx="65055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0</xdr:row>
      <xdr:rowOff>133350</xdr:rowOff>
    </xdr:from>
    <xdr:to>
      <xdr:col>15</xdr:col>
      <xdr:colOff>133350</xdr:colOff>
      <xdr:row>4</xdr:row>
      <xdr:rowOff>114300</xdr:rowOff>
    </xdr:to>
    <xdr:sp macro="[0]!Tabuľka_po_turnaji">
      <xdr:nvSpPr>
        <xdr:cNvPr id="1" name="Ovál 3"/>
        <xdr:cNvSpPr>
          <a:spLocks/>
        </xdr:cNvSpPr>
      </xdr:nvSpPr>
      <xdr:spPr>
        <a:xfrm>
          <a:off x="7753350" y="133350"/>
          <a:ext cx="2333625" cy="1276350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</a:rPr>
            <a:t>Kliknúť                        na zoradenie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190500</xdr:colOff>
      <xdr:row>22</xdr:row>
      <xdr:rowOff>47625</xdr:rowOff>
    </xdr:from>
    <xdr:to>
      <xdr:col>24</xdr:col>
      <xdr:colOff>457200</xdr:colOff>
      <xdr:row>25</xdr:row>
      <xdr:rowOff>152400</xdr:rowOff>
    </xdr:to>
    <xdr:sp macro="[0]!Jednotlivci">
      <xdr:nvSpPr>
        <xdr:cNvPr id="1" name="Obdĺžnik 1"/>
        <xdr:cNvSpPr>
          <a:spLocks/>
        </xdr:cNvSpPr>
      </xdr:nvSpPr>
      <xdr:spPr>
        <a:xfrm>
          <a:off x="14878050" y="5391150"/>
          <a:ext cx="914400" cy="876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400" b="1" i="1" u="none" baseline="0">
              <a:solidFill>
                <a:srgbClr val="000000"/>
              </a:solidFill>
            </a:rPr>
            <a:t>Jednotlivci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27</xdr:col>
      <xdr:colOff>95250</xdr:colOff>
      <xdr:row>22</xdr:row>
      <xdr:rowOff>76200</xdr:rowOff>
    </xdr:from>
    <xdr:to>
      <xdr:col>30</xdr:col>
      <xdr:colOff>28575</xdr:colOff>
      <xdr:row>25</xdr:row>
      <xdr:rowOff>171450</xdr:rowOff>
    </xdr:to>
    <xdr:sp macro="[0]!Konečná_tabuľka">
      <xdr:nvSpPr>
        <xdr:cNvPr id="2" name="Ovál 2"/>
        <xdr:cNvSpPr>
          <a:spLocks/>
        </xdr:cNvSpPr>
      </xdr:nvSpPr>
      <xdr:spPr>
        <a:xfrm>
          <a:off x="16611600" y="5419725"/>
          <a:ext cx="1133475" cy="866775"/>
        </a:xfrm>
        <a:prstGeom prst="ellipse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</a:rPr>
            <a:t>Družstvá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oslav\Documents\SKoZ\CSV\Funk\Funk_20_Z&#225;p_Mu&#382;i_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Per\Documents\1_SKoZ\CSV\Vollmer\Vollmer_01_Z&#225;p_Mu&#382;i_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Per\Documents\1_SKoZ\CSV\Funk\Funk_11_Z&#225;p_Dorast_1_liga_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201638\Downloads\Sl.pohar%20&#382;eny,%20T4%20dorast\T_4_Podbrezov&#225;_2019_34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mi\OneDrive\Dokumenty\SKoZ_2016_2018\1_SKoZ_2017_18\1_SKoZ_2017_18\Nadstavba_Dor_2018\T1_2018\Users\MiPer\Documents\1_SKoZ\CSV\Funk\V&#352;\V&#352;A_PodbrB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mi\OneDrive\Dokumenty\SKoZ_2016_2018\1_SKoZ_2017_18\1_SKoZ_2017_18\Nadstavba_Dor_2018\T1_2018\Users\Miroslav\Documents\SKoZ\CSV\Funk\Funk_20_Z&#225;p_Mu&#382;i_201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mi\OneDrive\Dokumenty\SKoZ_2016_2018\1_SKoZ_2017_18\1_SKoZ_2017_18\Nadstavba_Dor_2018\T1_2018\Users\MiPer\Documents\1_SKoZ\CSV\Vollmer\Vollmer_01_Z&#225;p_Mu&#382;i_201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mi\OneDrive\Dokumenty\SKoZ_2016_2018\1_SKoZ_2017_18\1_SKoZ_2017_18\Nadstavba_Dor_2018\T1_2018\Users\MiPer\Documents\1_SKoZ\CSV\Funk\Funk_11_Z&#225;p_Dorast_1_liga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"/>
      <sheetName val="PomZapRozhod_6"/>
      <sheetName val="PlnýTlač"/>
      <sheetName val="Tlač"/>
      <sheetName val="Zápis_120Hz"/>
      <sheetName val="PripomienkyZápas"/>
      <sheetName val="CSV"/>
    </sheetNames>
    <sheetDataSet>
      <sheetData sheetId="4">
        <row r="9">
          <cell r="O9" t="str">
            <v>Extraliga</v>
          </cell>
        </row>
        <row r="10">
          <cell r="O10" t="str">
            <v>I_liga_Východ</v>
          </cell>
        </row>
        <row r="11">
          <cell r="O11" t="str">
            <v>I_liga_Západ</v>
          </cell>
        </row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  <cell r="AB19" t="str">
            <v>vedúci družstiev</v>
          </cell>
        </row>
        <row r="20">
          <cell r="O20">
            <v>6</v>
          </cell>
          <cell r="AB20" t="str">
            <v>ADAMČÍK Jozef</v>
          </cell>
        </row>
        <row r="21">
          <cell r="O21">
            <v>7</v>
          </cell>
          <cell r="AB21" t="str">
            <v>ADAMEC Rudolf</v>
          </cell>
        </row>
        <row r="22">
          <cell r="O22">
            <v>8</v>
          </cell>
          <cell r="AB22" t="str">
            <v>Bazala Jozef</v>
          </cell>
        </row>
        <row r="23">
          <cell r="O23">
            <v>9</v>
          </cell>
          <cell r="AB23" t="str">
            <v>BENEDIKOVIČ František</v>
          </cell>
        </row>
        <row r="24">
          <cell r="O24">
            <v>10</v>
          </cell>
          <cell r="AB24" t="str">
            <v>BLAHUTA Stanislav</v>
          </cell>
        </row>
        <row r="25">
          <cell r="O25">
            <v>11</v>
          </cell>
          <cell r="AB25" t="str">
            <v>BÓNIS Ladislav</v>
          </cell>
        </row>
        <row r="26">
          <cell r="O26">
            <v>12</v>
          </cell>
          <cell r="AB26" t="str">
            <v>BOŠKO Ladislav</v>
          </cell>
        </row>
        <row r="27">
          <cell r="O27">
            <v>13</v>
          </cell>
          <cell r="AB27" t="str">
            <v>BÚLIK Jozef</v>
          </cell>
        </row>
        <row r="28">
          <cell r="O28">
            <v>14</v>
          </cell>
          <cell r="AB28" t="str">
            <v>BÚŠ Jozef</v>
          </cell>
        </row>
        <row r="29">
          <cell r="O29">
            <v>15</v>
          </cell>
          <cell r="AB29" t="str">
            <v>BUTKO Jozef</v>
          </cell>
        </row>
        <row r="30">
          <cell r="O30">
            <v>16</v>
          </cell>
          <cell r="AB30" t="str">
            <v>DALOŠOVÁ Monika</v>
          </cell>
        </row>
        <row r="31">
          <cell r="O31">
            <v>17</v>
          </cell>
          <cell r="AB31" t="str">
            <v>DALOŠOVÁ Romana</v>
          </cell>
        </row>
        <row r="32">
          <cell r="O32">
            <v>18</v>
          </cell>
          <cell r="AB32" t="str">
            <v>DOBRUCKÝ Ivan</v>
          </cell>
        </row>
        <row r="33">
          <cell r="O33">
            <v>19</v>
          </cell>
          <cell r="AB33" t="str">
            <v>DODOK Milan</v>
          </cell>
        </row>
        <row r="34">
          <cell r="O34">
            <v>20</v>
          </cell>
          <cell r="AB34" t="str">
            <v>DOVIČIČ Juraj</v>
          </cell>
        </row>
        <row r="35">
          <cell r="O35">
            <v>21</v>
          </cell>
          <cell r="AB35" t="str">
            <v>DURAČKA Pavol</v>
          </cell>
        </row>
        <row r="36">
          <cell r="O36">
            <v>22</v>
          </cell>
          <cell r="AB36" t="str">
            <v>DZIAD Milan</v>
          </cell>
        </row>
        <row r="37">
          <cell r="O37">
            <v>23</v>
          </cell>
          <cell r="AB37" t="str">
            <v>FLACHBART Ladislav </v>
          </cell>
        </row>
        <row r="38">
          <cell r="O38">
            <v>24</v>
          </cell>
          <cell r="AB38" t="str">
            <v>FLACHBART Patrik</v>
          </cell>
        </row>
        <row r="39">
          <cell r="O39">
            <v>25</v>
          </cell>
          <cell r="AB39" t="str">
            <v>FRIELICH František</v>
          </cell>
        </row>
        <row r="40">
          <cell r="O40">
            <v>26</v>
          </cell>
          <cell r="AB40" t="str">
            <v>FÜRSTEN Miroslav, RNDr.</v>
          </cell>
        </row>
        <row r="41">
          <cell r="AB41" t="str">
            <v>Jančovič Martin</v>
          </cell>
        </row>
        <row r="42">
          <cell r="AB42" t="str">
            <v>JURIS Marek</v>
          </cell>
        </row>
        <row r="43">
          <cell r="AB43" t="str">
            <v>JURIS Viktor</v>
          </cell>
        </row>
        <row r="44">
          <cell r="AB44" t="str">
            <v>KAIGL Jiří</v>
          </cell>
        </row>
        <row r="45">
          <cell r="AB45" t="str">
            <v>KAIGL Karol, MVDr.</v>
          </cell>
        </row>
        <row r="46">
          <cell r="AB46" t="str">
            <v>KÁNOVSKÁ Martina</v>
          </cell>
        </row>
        <row r="47">
          <cell r="AB47" t="str">
            <v>KAŽIMÍR Martin</v>
          </cell>
        </row>
        <row r="48">
          <cell r="AB48" t="str">
            <v>KEBÍSEK Ján, Ing.</v>
          </cell>
        </row>
        <row r="49">
          <cell r="AB49" t="str">
            <v>KELECSÉNYI Jozef</v>
          </cell>
        </row>
        <row r="50">
          <cell r="AB50" t="str">
            <v>KNOTEK Róbert</v>
          </cell>
        </row>
        <row r="51">
          <cell r="AB51" t="str">
            <v>KRÁĽOVIČ Jozef</v>
          </cell>
        </row>
        <row r="52">
          <cell r="AB52" t="str">
            <v>KUBÁNEK Radovan</v>
          </cell>
        </row>
        <row r="53">
          <cell r="AB53" t="str">
            <v>KYSELICA Ondrej </v>
          </cell>
        </row>
        <row r="54">
          <cell r="AB54" t="str">
            <v>KYSELICOVÁ Dagmar</v>
          </cell>
        </row>
        <row r="55">
          <cell r="AB55" t="str">
            <v>KYSELICOVÁ Dominika</v>
          </cell>
        </row>
        <row r="56">
          <cell r="AB56" t="str">
            <v>LUDROVSKÝ Stanislav</v>
          </cell>
        </row>
        <row r="57">
          <cell r="AB57" t="str">
            <v>LUŠČÍK Libor</v>
          </cell>
        </row>
        <row r="58">
          <cell r="AB58" t="str">
            <v>MACHALA Tibor</v>
          </cell>
        </row>
        <row r="59">
          <cell r="AB59" t="str">
            <v>MAROŇ Ján</v>
          </cell>
        </row>
        <row r="60">
          <cell r="AB60" t="str">
            <v>MAŤAŠEJE Ján</v>
          </cell>
        </row>
        <row r="61">
          <cell r="AB61" t="str">
            <v>MIKUŠ Ferdinand</v>
          </cell>
        </row>
        <row r="62">
          <cell r="AB62" t="str">
            <v>MITOŠINKA Marián, Ing.</v>
          </cell>
        </row>
        <row r="63">
          <cell r="AB63" t="str">
            <v>MREKAJ Matej</v>
          </cell>
        </row>
        <row r="64">
          <cell r="AB64" t="str">
            <v>NAGY Róbert</v>
          </cell>
        </row>
        <row r="65">
          <cell r="AB65" t="str">
            <v>NEDELKA Milan</v>
          </cell>
        </row>
        <row r="66">
          <cell r="AB66" t="str">
            <v>PAULEČKO Pavel</v>
          </cell>
        </row>
        <row r="67">
          <cell r="AB67" t="str">
            <v>PERECÁROVÁ Iveta</v>
          </cell>
        </row>
        <row r="68">
          <cell r="AB68" t="str">
            <v>PILCZ František</v>
          </cell>
        </row>
        <row r="69">
          <cell r="AB69" t="str">
            <v>PIŠKULA Miroslav</v>
          </cell>
        </row>
        <row r="70">
          <cell r="AB70" t="str">
            <v>PIVOVARNÍK Dušan</v>
          </cell>
        </row>
        <row r="71">
          <cell r="AB71" t="str">
            <v>PORUBSKÝ Miroslav</v>
          </cell>
        </row>
        <row r="72">
          <cell r="AB72" t="str">
            <v>RAFFAY Ján</v>
          </cell>
        </row>
        <row r="73">
          <cell r="AB73" t="str">
            <v>RYBIČKA Branislav</v>
          </cell>
        </row>
        <row r="74">
          <cell r="AB74" t="str">
            <v>SÁSZ Ernest</v>
          </cell>
        </row>
        <row r="75">
          <cell r="AB75" t="str">
            <v>SIROTNÝ Pavel</v>
          </cell>
        </row>
        <row r="76">
          <cell r="AB76" t="str">
            <v>SZALAI Mikuláš</v>
          </cell>
        </row>
        <row r="77">
          <cell r="AB77" t="str">
            <v>ŠIŠAN Michal</v>
          </cell>
        </row>
        <row r="78">
          <cell r="AB78" t="str">
            <v>ŠMÁLOVÁ Kveta</v>
          </cell>
        </row>
        <row r="79">
          <cell r="AB79" t="str">
            <v>ŠOLTÍS Mikuláš</v>
          </cell>
        </row>
        <row r="80">
          <cell r="AB80" t="str">
            <v>ŠOTTNÍKOVÁ Jana</v>
          </cell>
        </row>
        <row r="81">
          <cell r="AB81" t="str">
            <v>ŠTEFANIDESOVÁ Eva</v>
          </cell>
        </row>
        <row r="82">
          <cell r="AB82" t="str">
            <v>ŠVEC Alexander</v>
          </cell>
        </row>
        <row r="83">
          <cell r="AB83" t="str">
            <v>TAFSI Karim</v>
          </cell>
        </row>
        <row r="84">
          <cell r="AB84" t="str">
            <v>Tóth Richard</v>
          </cell>
        </row>
        <row r="85">
          <cell r="AB85" t="str">
            <v>Tóth Richard ml.</v>
          </cell>
        </row>
        <row r="86">
          <cell r="AB86" t="str">
            <v>TROCHAN Vladimír</v>
          </cell>
        </row>
        <row r="87">
          <cell r="AB87" t="str">
            <v>TURČANOVÁ Jana, Ing.</v>
          </cell>
        </row>
        <row r="88">
          <cell r="AB88" t="str">
            <v>VADOVIČ Bystrík</v>
          </cell>
        </row>
        <row r="89">
          <cell r="AB89" t="str">
            <v>VARGA Tibor</v>
          </cell>
        </row>
        <row r="90">
          <cell r="AB90" t="str">
            <v>VLAHYOVÁ Eva</v>
          </cell>
        </row>
        <row r="91">
          <cell r="AB91" t="str">
            <v>WESOLOWSKI Tibor</v>
          </cell>
        </row>
        <row r="92">
          <cell r="AB92" t="str">
            <v>WIESENGANGER Juraj, Ing.</v>
          </cell>
        </row>
        <row r="93">
          <cell r="AB93" t="str">
            <v>ZORNIČKA Ján</v>
          </cell>
        </row>
        <row r="94">
          <cell r="AB94" t="str">
            <v>ŽILLA Jozef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mZápRozhod_4"/>
      <sheetName val="PlnýTlač"/>
      <sheetName val="Tlač"/>
      <sheetName val="Zápis_120Hz"/>
      <sheetName val="Daten"/>
      <sheetName val="HodnotenieRozhodc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"/>
      <sheetName val="PomZapRozhod"/>
      <sheetName val="PlnýTlač"/>
      <sheetName val="SkrátTlač"/>
      <sheetName val="Zápis_Dorast"/>
      <sheetName val="PripomienkyZápas"/>
      <sheetName val="HodnotenieRozhodcu"/>
      <sheetName val="Csv"/>
    </sheetNames>
    <sheetDataSet>
      <sheetData sheetId="4">
        <row r="9">
          <cell r="Q9" t="str">
            <v>I_Dor_liga_Východ</v>
          </cell>
        </row>
        <row r="10">
          <cell r="Q10" t="str">
            <v>I_Dor_liga_Západ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lačivo na zostavy"/>
      <sheetName val="Zostava1"/>
      <sheetName val="PomZapRozhod_6"/>
      <sheetName val="Program"/>
      <sheetName val="RozpisŠtartu"/>
      <sheetName val="Výsledky"/>
      <sheetName val="VysDruž"/>
      <sheetName val="Tabuľka"/>
      <sheetName val="Jednot"/>
      <sheetName val="CSV 1-12"/>
      <sheetName val="CSV 13-2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mZapRozhod"/>
      <sheetName val="Spielbericht"/>
      <sheetName val="PlnýTlač"/>
      <sheetName val="SkrátenýTlač"/>
      <sheetName val="Zápis_120Hz"/>
      <sheetName val="CSV"/>
    </sheetNames>
    <sheetDataSet>
      <sheetData sheetId="4">
        <row r="9">
          <cell r="O9" t="str">
            <v>Extraliga</v>
          </cell>
        </row>
        <row r="10">
          <cell r="O10" t="str">
            <v>I_liga_Východ</v>
          </cell>
        </row>
        <row r="11">
          <cell r="O11" t="str">
            <v>I_liga_Západ</v>
          </cell>
        </row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</row>
        <row r="20">
          <cell r="O20">
            <v>6</v>
          </cell>
        </row>
        <row r="21">
          <cell r="O21">
            <v>7</v>
          </cell>
        </row>
        <row r="22">
          <cell r="O22">
            <v>8</v>
          </cell>
        </row>
        <row r="23">
          <cell r="O23">
            <v>9</v>
          </cell>
        </row>
        <row r="24">
          <cell r="O24">
            <v>10</v>
          </cell>
        </row>
        <row r="25">
          <cell r="O25">
            <v>11</v>
          </cell>
        </row>
        <row r="26">
          <cell r="O26">
            <v>12</v>
          </cell>
        </row>
        <row r="27">
          <cell r="O27">
            <v>13</v>
          </cell>
        </row>
        <row r="28">
          <cell r="O28">
            <v>14</v>
          </cell>
        </row>
        <row r="29">
          <cell r="O29">
            <v>15</v>
          </cell>
        </row>
        <row r="30">
          <cell r="O30">
            <v>16</v>
          </cell>
        </row>
        <row r="31">
          <cell r="O31">
            <v>17</v>
          </cell>
        </row>
        <row r="32">
          <cell r="O32">
            <v>18</v>
          </cell>
        </row>
        <row r="33">
          <cell r="O33">
            <v>19</v>
          </cell>
        </row>
        <row r="34">
          <cell r="O34">
            <v>20</v>
          </cell>
        </row>
        <row r="35">
          <cell r="O35">
            <v>21</v>
          </cell>
        </row>
        <row r="36">
          <cell r="O36">
            <v>22</v>
          </cell>
        </row>
        <row r="37">
          <cell r="O37">
            <v>23</v>
          </cell>
        </row>
        <row r="38">
          <cell r="O38">
            <v>24</v>
          </cell>
        </row>
        <row r="39">
          <cell r="O39">
            <v>25</v>
          </cell>
        </row>
        <row r="40">
          <cell r="O40">
            <v>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"/>
      <sheetName val="PomZapRozhod_6"/>
      <sheetName val="PlnýTlač"/>
      <sheetName val="Tlač"/>
      <sheetName val="Zápis_120Hz"/>
      <sheetName val="PripomienkyZápas"/>
      <sheetName val="CSV"/>
    </sheetNames>
    <sheetDataSet>
      <sheetData sheetId="4"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  <cell r="AB19" t="str">
            <v>vedúci družstiev</v>
          </cell>
        </row>
        <row r="20">
          <cell r="O20">
            <v>6</v>
          </cell>
          <cell r="AB20" t="str">
            <v>ADAMČÍK Jozef</v>
          </cell>
        </row>
        <row r="21">
          <cell r="O21">
            <v>7</v>
          </cell>
          <cell r="AB21" t="str">
            <v>ADAMEC Rudolf</v>
          </cell>
        </row>
        <row r="22">
          <cell r="O22">
            <v>8</v>
          </cell>
          <cell r="AB22" t="str">
            <v>Bazala Jozef</v>
          </cell>
        </row>
        <row r="23">
          <cell r="O23">
            <v>9</v>
          </cell>
          <cell r="AB23" t="str">
            <v>BENEDIKOVIČ František</v>
          </cell>
        </row>
        <row r="24">
          <cell r="O24">
            <v>10</v>
          </cell>
          <cell r="AB24" t="str">
            <v>BLAHUTA Stanislav</v>
          </cell>
        </row>
        <row r="25">
          <cell r="O25">
            <v>11</v>
          </cell>
          <cell r="AB25" t="str">
            <v>BÓNIS Ladislav</v>
          </cell>
        </row>
        <row r="26">
          <cell r="O26">
            <v>12</v>
          </cell>
          <cell r="AB26" t="str">
            <v>BOŠKO Ladislav</v>
          </cell>
        </row>
        <row r="27">
          <cell r="O27">
            <v>13</v>
          </cell>
          <cell r="AB27" t="str">
            <v>BÚLIK Jozef</v>
          </cell>
        </row>
        <row r="28">
          <cell r="O28">
            <v>14</v>
          </cell>
          <cell r="AB28" t="str">
            <v>BÚŠ Jozef</v>
          </cell>
        </row>
        <row r="29">
          <cell r="O29">
            <v>15</v>
          </cell>
          <cell r="AB29" t="str">
            <v>BUTKO Jozef</v>
          </cell>
        </row>
        <row r="30">
          <cell r="O30">
            <v>16</v>
          </cell>
          <cell r="AB30" t="str">
            <v>DALOŠOVÁ Monika</v>
          </cell>
        </row>
        <row r="31">
          <cell r="O31">
            <v>17</v>
          </cell>
          <cell r="AB31" t="str">
            <v>DALOŠOVÁ Romana</v>
          </cell>
        </row>
        <row r="32">
          <cell r="O32">
            <v>18</v>
          </cell>
          <cell r="AB32" t="str">
            <v>DOBRUCKÝ Ivan</v>
          </cell>
        </row>
        <row r="33">
          <cell r="O33">
            <v>19</v>
          </cell>
          <cell r="AB33" t="str">
            <v>DODOK Milan</v>
          </cell>
        </row>
        <row r="34">
          <cell r="O34">
            <v>20</v>
          </cell>
          <cell r="AB34" t="str">
            <v>DOVIČIČ Juraj</v>
          </cell>
        </row>
        <row r="35">
          <cell r="O35">
            <v>21</v>
          </cell>
          <cell r="AB35" t="str">
            <v>DURAČKA Pavol</v>
          </cell>
        </row>
        <row r="36">
          <cell r="O36">
            <v>22</v>
          </cell>
          <cell r="AB36" t="str">
            <v>DZIAD Milan</v>
          </cell>
        </row>
        <row r="37">
          <cell r="O37">
            <v>23</v>
          </cell>
          <cell r="AB37" t="str">
            <v>FLACHBART Ladislav </v>
          </cell>
        </row>
        <row r="38">
          <cell r="O38">
            <v>24</v>
          </cell>
          <cell r="AB38" t="str">
            <v>FLACHBART Patrik</v>
          </cell>
        </row>
        <row r="39">
          <cell r="O39">
            <v>25</v>
          </cell>
          <cell r="AB39" t="str">
            <v>FRIELICH František</v>
          </cell>
        </row>
        <row r="40">
          <cell r="O40">
            <v>26</v>
          </cell>
          <cell r="AB40" t="str">
            <v>FÜRSTEN Miroslav, RNDr.</v>
          </cell>
        </row>
        <row r="41">
          <cell r="AB41" t="str">
            <v>Jančovič Martin</v>
          </cell>
        </row>
        <row r="42">
          <cell r="AB42" t="str">
            <v>JURIS Marek</v>
          </cell>
        </row>
        <row r="43">
          <cell r="AB43" t="str">
            <v>JURIS Viktor</v>
          </cell>
        </row>
        <row r="44">
          <cell r="AB44" t="str">
            <v>KAIGL Jiří</v>
          </cell>
        </row>
        <row r="45">
          <cell r="AB45" t="str">
            <v>KAIGL Karol, MVDr.</v>
          </cell>
        </row>
        <row r="46">
          <cell r="AB46" t="str">
            <v>KÁNOVSKÁ Martina</v>
          </cell>
        </row>
        <row r="47">
          <cell r="AB47" t="str">
            <v>KAŽIMÍR Martin</v>
          </cell>
        </row>
        <row r="48">
          <cell r="AB48" t="str">
            <v>KEBÍSEK Ján, Ing.</v>
          </cell>
        </row>
        <row r="49">
          <cell r="AB49" t="str">
            <v>KELECSÉNYI Jozef</v>
          </cell>
        </row>
        <row r="50">
          <cell r="AB50" t="str">
            <v>KNOTEK Róbert</v>
          </cell>
        </row>
        <row r="51">
          <cell r="AB51" t="str">
            <v>KRÁĽOVIČ Jozef</v>
          </cell>
        </row>
        <row r="52">
          <cell r="AB52" t="str">
            <v>KUBÁNEK Radovan</v>
          </cell>
        </row>
        <row r="53">
          <cell r="AB53" t="str">
            <v>KYSELICA Ondrej </v>
          </cell>
        </row>
        <row r="54">
          <cell r="AB54" t="str">
            <v>KYSELICOVÁ Dagmar</v>
          </cell>
        </row>
        <row r="55">
          <cell r="AB55" t="str">
            <v>KYSELICOVÁ Dominika</v>
          </cell>
        </row>
        <row r="56">
          <cell r="AB56" t="str">
            <v>LUDROVSKÝ Stanislav</v>
          </cell>
        </row>
        <row r="57">
          <cell r="AB57" t="str">
            <v>LUŠČÍK Libor</v>
          </cell>
        </row>
        <row r="58">
          <cell r="AB58" t="str">
            <v>MACHALA Tibor</v>
          </cell>
        </row>
        <row r="59">
          <cell r="AB59" t="str">
            <v>MAROŇ Ján</v>
          </cell>
        </row>
        <row r="60">
          <cell r="AB60" t="str">
            <v>MAŤAŠEJE Ján</v>
          </cell>
        </row>
        <row r="61">
          <cell r="AB61" t="str">
            <v>MIKUŠ Ferdinand</v>
          </cell>
        </row>
        <row r="62">
          <cell r="AB62" t="str">
            <v>MITOŠINKA Marián, Ing.</v>
          </cell>
        </row>
        <row r="63">
          <cell r="AB63" t="str">
            <v>MREKAJ Matej</v>
          </cell>
        </row>
        <row r="64">
          <cell r="AB64" t="str">
            <v>NAGY Róbert</v>
          </cell>
        </row>
        <row r="65">
          <cell r="AB65" t="str">
            <v>NEDELKA Milan</v>
          </cell>
        </row>
        <row r="66">
          <cell r="AB66" t="str">
            <v>PAULEČKO Pavel</v>
          </cell>
        </row>
        <row r="67">
          <cell r="AB67" t="str">
            <v>PERECÁROVÁ Iveta</v>
          </cell>
        </row>
        <row r="68">
          <cell r="AB68" t="str">
            <v>PILCZ František</v>
          </cell>
        </row>
        <row r="69">
          <cell r="AB69" t="str">
            <v>PIŠKULA Miroslav</v>
          </cell>
        </row>
        <row r="70">
          <cell r="AB70" t="str">
            <v>PIVOVARNÍK Dušan</v>
          </cell>
        </row>
        <row r="71">
          <cell r="AB71" t="str">
            <v>PORUBSKÝ Miroslav</v>
          </cell>
        </row>
        <row r="72">
          <cell r="AB72" t="str">
            <v>RAFFAY Ján</v>
          </cell>
        </row>
        <row r="73">
          <cell r="AB73" t="str">
            <v>RYBIČKA Branislav</v>
          </cell>
        </row>
        <row r="74">
          <cell r="AB74" t="str">
            <v>SÁSZ Ernest</v>
          </cell>
        </row>
        <row r="75">
          <cell r="AB75" t="str">
            <v>SIROTNÝ Pavel</v>
          </cell>
        </row>
        <row r="76">
          <cell r="AB76" t="str">
            <v>SZALAI Mikuláš</v>
          </cell>
        </row>
        <row r="77">
          <cell r="AB77" t="str">
            <v>ŠIŠAN Michal</v>
          </cell>
        </row>
        <row r="78">
          <cell r="AB78" t="str">
            <v>ŠMÁLOVÁ Kveta</v>
          </cell>
        </row>
        <row r="79">
          <cell r="AB79" t="str">
            <v>ŠOLTÍS Mikuláš</v>
          </cell>
        </row>
        <row r="80">
          <cell r="AB80" t="str">
            <v>ŠOTTNÍKOVÁ Jana</v>
          </cell>
        </row>
        <row r="81">
          <cell r="AB81" t="str">
            <v>ŠTEFANIDESOVÁ Eva</v>
          </cell>
        </row>
        <row r="82">
          <cell r="AB82" t="str">
            <v>ŠVEC Alexander</v>
          </cell>
        </row>
        <row r="83">
          <cell r="AB83" t="str">
            <v>TAFSI Karim</v>
          </cell>
        </row>
        <row r="84">
          <cell r="AB84" t="str">
            <v>Tóth Richard</v>
          </cell>
        </row>
        <row r="85">
          <cell r="AB85" t="str">
            <v>Tóth Richard ml.</v>
          </cell>
        </row>
        <row r="86">
          <cell r="AB86" t="str">
            <v>TROCHAN Vladimír</v>
          </cell>
        </row>
        <row r="87">
          <cell r="AB87" t="str">
            <v>TURČANOVÁ Jana, Ing.</v>
          </cell>
        </row>
        <row r="88">
          <cell r="AB88" t="str">
            <v>VADOVIČ Bystrík</v>
          </cell>
        </row>
        <row r="89">
          <cell r="AB89" t="str">
            <v>VARGA Tibor</v>
          </cell>
        </row>
        <row r="90">
          <cell r="AB90" t="str">
            <v>VLAHYOVÁ Eva</v>
          </cell>
        </row>
        <row r="91">
          <cell r="AB91" t="str">
            <v>WESOLOWSKI Tibor</v>
          </cell>
        </row>
        <row r="92">
          <cell r="AB92" t="str">
            <v>WIESENGANGER Juraj, Ing.</v>
          </cell>
        </row>
        <row r="93">
          <cell r="AB93" t="str">
            <v>ZORNIČKA Ján</v>
          </cell>
        </row>
        <row r="94">
          <cell r="AB94" t="str">
            <v>ŽILLA Jozef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mZápRozhod_4"/>
      <sheetName val="PlnýTlač"/>
      <sheetName val="Tlač"/>
      <sheetName val="Zápis_120Hz"/>
      <sheetName val="Daten"/>
      <sheetName val="HodnotenieRozhodcu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"/>
      <sheetName val="PomZapRozhod"/>
      <sheetName val="PlnýTlač"/>
      <sheetName val="SkrátTlač"/>
      <sheetName val="Zápis_Dorast"/>
      <sheetName val="PripomienkyZápas"/>
      <sheetName val="HodnotenieRozhodcu"/>
      <sheetName val="Csv"/>
    </sheetNames>
    <sheetDataSet>
      <sheetData sheetId="4">
        <row r="9">
          <cell r="Q9" t="str">
            <v>I_Dor_liga_Východ</v>
          </cell>
        </row>
        <row r="10">
          <cell r="Q10" t="str">
            <v>I_Dor_liga_Západ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BBD971"/>
  </sheetPr>
  <dimension ref="B2:AI49"/>
  <sheetViews>
    <sheetView zoomScale="69" zoomScaleNormal="69" zoomScalePageLayoutView="0" workbookViewId="0" topLeftCell="A1">
      <selection activeCell="AE20" sqref="AE20:AG21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6.7109375" style="0" customWidth="1"/>
    <col min="4" max="4" width="11.57421875" style="0" customWidth="1"/>
    <col min="7" max="7" width="0.85546875" style="0" customWidth="1"/>
    <col min="8" max="8" width="13.140625" style="0" customWidth="1"/>
    <col min="9" max="9" width="6.7109375" style="0" customWidth="1"/>
    <col min="10" max="10" width="11.57421875" style="0" customWidth="1"/>
    <col min="13" max="13" width="4.8515625" style="0" customWidth="1"/>
    <col min="14" max="16" width="4.8515625" style="0" hidden="1" customWidth="1"/>
    <col min="17" max="29" width="11.7109375" style="0" hidden="1" customWidth="1"/>
    <col min="30" max="31" width="11.7109375" style="0" customWidth="1"/>
    <col min="32" max="32" width="13.8515625" style="0" customWidth="1"/>
    <col min="33" max="33" width="9.8515625" style="0" customWidth="1"/>
    <col min="34" max="34" width="9.140625" style="0" customWidth="1"/>
    <col min="35" max="35" width="12.28125" style="0" customWidth="1"/>
  </cols>
  <sheetData>
    <row r="1" ht="10.5" customHeight="1"/>
    <row r="2" spans="2:12" ht="28.5" customHeight="1">
      <c r="B2" s="677" t="s">
        <v>303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</row>
    <row r="3" ht="19.5" customHeight="1" thickBot="1"/>
    <row r="4" spans="2:27" ht="19.5" customHeight="1" thickBot="1">
      <c r="B4" s="750" t="s">
        <v>249</v>
      </c>
      <c r="C4" s="751"/>
      <c r="D4" s="727" t="str">
        <f>$X$16</f>
        <v>FTC KO Fiľakovo</v>
      </c>
      <c r="E4" s="727"/>
      <c r="F4" s="728"/>
      <c r="H4" s="750" t="s">
        <v>250</v>
      </c>
      <c r="I4" s="751"/>
      <c r="J4" s="727" t="str">
        <f>$X$19</f>
        <v>MKK Stará Turá</v>
      </c>
      <c r="K4" s="727"/>
      <c r="L4" s="728"/>
      <c r="M4" s="1"/>
      <c r="N4" s="1"/>
      <c r="O4" s="1"/>
      <c r="P4" s="1"/>
      <c r="Q4" s="1"/>
      <c r="R4" s="1"/>
      <c r="S4" s="1"/>
      <c r="T4" s="1"/>
      <c r="U4" s="1"/>
      <c r="V4" s="1"/>
      <c r="X4" s="129" t="s">
        <v>14</v>
      </c>
      <c r="Y4" s="130"/>
      <c r="Z4" s="130"/>
      <c r="AA4" s="131"/>
    </row>
    <row r="5" spans="2:32" ht="18" customHeight="1" thickBot="1">
      <c r="B5" s="729" t="s">
        <v>88</v>
      </c>
      <c r="C5" s="730"/>
      <c r="D5" s="731"/>
      <c r="E5" s="712" t="s">
        <v>46</v>
      </c>
      <c r="F5" s="713"/>
      <c r="H5" s="729" t="s">
        <v>88</v>
      </c>
      <c r="I5" s="730"/>
      <c r="J5" s="731"/>
      <c r="K5" s="712" t="s">
        <v>46</v>
      </c>
      <c r="L5" s="713"/>
      <c r="X5" s="801" t="s">
        <v>15</v>
      </c>
      <c r="Y5" s="802"/>
      <c r="Z5" s="802"/>
      <c r="AA5" s="803"/>
      <c r="AE5" s="797" t="s">
        <v>151</v>
      </c>
      <c r="AF5" s="798"/>
    </row>
    <row r="6" spans="2:35" ht="12.75" customHeight="1" thickBot="1">
      <c r="B6" s="774"/>
      <c r="C6" s="775"/>
      <c r="D6" s="775"/>
      <c r="E6" s="744"/>
      <c r="F6" s="745"/>
      <c r="H6" s="757"/>
      <c r="I6" s="758"/>
      <c r="J6" s="758"/>
      <c r="K6" s="706"/>
      <c r="L6" s="707"/>
      <c r="AE6" s="799"/>
      <c r="AF6" s="800"/>
      <c r="AG6" s="283"/>
      <c r="AH6" s="91"/>
      <c r="AI6" s="91"/>
    </row>
    <row r="7" spans="2:35" ht="15" customHeight="1">
      <c r="B7" s="776"/>
      <c r="C7" s="777"/>
      <c r="D7" s="777"/>
      <c r="E7" s="778"/>
      <c r="F7" s="709"/>
      <c r="H7" s="757"/>
      <c r="I7" s="758"/>
      <c r="J7" s="758"/>
      <c r="K7" s="708"/>
      <c r="L7" s="709"/>
      <c r="AE7" s="765" t="s">
        <v>156</v>
      </c>
      <c r="AF7" s="766"/>
      <c r="AG7" s="766"/>
      <c r="AH7" s="766"/>
      <c r="AI7" s="767"/>
    </row>
    <row r="8" spans="2:35" ht="12.75" customHeight="1" thickBot="1">
      <c r="B8" s="776"/>
      <c r="C8" s="777"/>
      <c r="D8" s="777"/>
      <c r="E8" s="706"/>
      <c r="F8" s="707"/>
      <c r="H8" s="757"/>
      <c r="I8" s="758"/>
      <c r="J8" s="758"/>
      <c r="K8" s="706"/>
      <c r="L8" s="707"/>
      <c r="AE8" s="765"/>
      <c r="AF8" s="766"/>
      <c r="AG8" s="766"/>
      <c r="AH8" s="766"/>
      <c r="AI8" s="767"/>
    </row>
    <row r="9" spans="2:35" ht="15" customHeight="1">
      <c r="B9" s="776"/>
      <c r="C9" s="777"/>
      <c r="D9" s="777"/>
      <c r="E9" s="708"/>
      <c r="F9" s="709"/>
      <c r="H9" s="757"/>
      <c r="I9" s="758"/>
      <c r="J9" s="758"/>
      <c r="K9" s="708"/>
      <c r="L9" s="709"/>
      <c r="X9" s="172" t="s">
        <v>50</v>
      </c>
      <c r="Y9" s="175" t="s">
        <v>202</v>
      </c>
      <c r="Z9" s="468" t="s">
        <v>247</v>
      </c>
      <c r="AA9" s="178">
        <v>45376</v>
      </c>
      <c r="AB9" s="471">
        <v>0.4583333333333333</v>
      </c>
      <c r="AE9" s="765"/>
      <c r="AF9" s="766"/>
      <c r="AG9" s="766"/>
      <c r="AH9" s="766"/>
      <c r="AI9" s="767"/>
    </row>
    <row r="10" spans="2:35" ht="12.75" customHeight="1">
      <c r="B10" s="776"/>
      <c r="C10" s="777"/>
      <c r="D10" s="777"/>
      <c r="E10" s="706"/>
      <c r="F10" s="707"/>
      <c r="H10" s="757"/>
      <c r="I10" s="758"/>
      <c r="J10" s="758"/>
      <c r="K10" s="706"/>
      <c r="L10" s="707"/>
      <c r="X10" s="173" t="s">
        <v>51</v>
      </c>
      <c r="Y10" s="176" t="s">
        <v>201</v>
      </c>
      <c r="Z10" s="2" t="s">
        <v>318</v>
      </c>
      <c r="AA10" s="179">
        <v>45389</v>
      </c>
      <c r="AB10" s="472">
        <v>0.4166666666666667</v>
      </c>
      <c r="AE10" s="768" t="s">
        <v>155</v>
      </c>
      <c r="AF10" s="769"/>
      <c r="AG10" s="769"/>
      <c r="AH10" s="769"/>
      <c r="AI10" s="770"/>
    </row>
    <row r="11" spans="2:35" ht="15" customHeight="1" thickBot="1">
      <c r="B11" s="776"/>
      <c r="C11" s="777"/>
      <c r="D11" s="777"/>
      <c r="E11" s="708"/>
      <c r="F11" s="709"/>
      <c r="H11" s="757"/>
      <c r="I11" s="758"/>
      <c r="J11" s="758"/>
      <c r="K11" s="708"/>
      <c r="L11" s="709"/>
      <c r="X11" s="173" t="s">
        <v>52</v>
      </c>
      <c r="Y11" s="176" t="s">
        <v>204</v>
      </c>
      <c r="Z11" s="2" t="s">
        <v>314</v>
      </c>
      <c r="AA11" s="179">
        <v>45396</v>
      </c>
      <c r="AB11" s="472">
        <v>0.4166666666666667</v>
      </c>
      <c r="AE11" s="771"/>
      <c r="AF11" s="772"/>
      <c r="AG11" s="772"/>
      <c r="AH11" s="772"/>
      <c r="AI11" s="773"/>
    </row>
    <row r="12" spans="2:28" ht="12.75" customHeight="1" thickBot="1">
      <c r="B12" s="759"/>
      <c r="C12" s="760"/>
      <c r="D12" s="760"/>
      <c r="E12" s="706"/>
      <c r="F12" s="707"/>
      <c r="H12" s="757"/>
      <c r="I12" s="758"/>
      <c r="J12" s="758"/>
      <c r="K12" s="706"/>
      <c r="L12" s="707"/>
      <c r="X12" s="174" t="s">
        <v>53</v>
      </c>
      <c r="Y12" s="177" t="s">
        <v>203</v>
      </c>
      <c r="Z12" s="469" t="s">
        <v>319</v>
      </c>
      <c r="AA12" s="180">
        <v>45410</v>
      </c>
      <c r="AB12" s="473">
        <v>0.4166666666666667</v>
      </c>
    </row>
    <row r="13" spans="2:12" ht="15" customHeight="1" thickBot="1">
      <c r="B13" s="761"/>
      <c r="C13" s="762"/>
      <c r="D13" s="762"/>
      <c r="E13" s="717"/>
      <c r="F13" s="718"/>
      <c r="H13" s="763"/>
      <c r="I13" s="764"/>
      <c r="J13" s="764"/>
      <c r="K13" s="717"/>
      <c r="L13" s="718"/>
    </row>
    <row r="14" ht="12.75" customHeight="1" thickBot="1"/>
    <row r="15" spans="2:27" ht="19.5" customHeight="1" thickBot="1">
      <c r="B15" s="750" t="s">
        <v>251</v>
      </c>
      <c r="C15" s="751"/>
      <c r="D15" s="727" t="str">
        <f>$X$17</f>
        <v>KKZ Hlohovec</v>
      </c>
      <c r="E15" s="727"/>
      <c r="F15" s="728"/>
      <c r="H15" s="750" t="s">
        <v>252</v>
      </c>
      <c r="I15" s="751"/>
      <c r="J15" s="727" t="str">
        <f>$X$20</f>
        <v>TJ Tatran Spišská Nová Ves</v>
      </c>
      <c r="K15" s="727"/>
      <c r="L15" s="728"/>
      <c r="M15" s="1"/>
      <c r="N15" s="1"/>
      <c r="O15" s="1"/>
      <c r="P15" s="1"/>
      <c r="Q15" s="1"/>
      <c r="R15" s="1"/>
      <c r="S15" s="1"/>
      <c r="T15" s="1"/>
      <c r="U15" s="1"/>
      <c r="V15" s="1"/>
      <c r="X15" s="722" t="s">
        <v>315</v>
      </c>
      <c r="Y15" s="723"/>
      <c r="Z15" s="724"/>
      <c r="AA15" s="714" t="s">
        <v>21</v>
      </c>
    </row>
    <row r="16" spans="2:27" ht="18" customHeight="1">
      <c r="B16" s="729" t="s">
        <v>88</v>
      </c>
      <c r="C16" s="730"/>
      <c r="D16" s="731"/>
      <c r="E16" s="712" t="s">
        <v>46</v>
      </c>
      <c r="F16" s="713"/>
      <c r="H16" s="729" t="s">
        <v>88</v>
      </c>
      <c r="I16" s="730"/>
      <c r="J16" s="731"/>
      <c r="K16" s="712" t="s">
        <v>46</v>
      </c>
      <c r="L16" s="713"/>
      <c r="X16" s="237" t="s">
        <v>255</v>
      </c>
      <c r="Y16" s="238"/>
      <c r="Z16" s="239"/>
      <c r="AA16" s="715"/>
    </row>
    <row r="17" spans="2:27" ht="12.75" customHeight="1" thickBot="1">
      <c r="B17" s="752"/>
      <c r="C17" s="753"/>
      <c r="D17" s="753"/>
      <c r="E17" s="744"/>
      <c r="F17" s="745"/>
      <c r="H17" s="746"/>
      <c r="I17" s="747"/>
      <c r="J17" s="747"/>
      <c r="K17" s="706"/>
      <c r="L17" s="707"/>
      <c r="X17" s="240" t="s">
        <v>320</v>
      </c>
      <c r="Y17" s="241"/>
      <c r="Z17" s="242"/>
      <c r="AA17" s="716"/>
    </row>
    <row r="18" spans="2:35" ht="15" customHeight="1" thickBot="1">
      <c r="B18" s="752"/>
      <c r="C18" s="753"/>
      <c r="D18" s="753"/>
      <c r="E18" s="708"/>
      <c r="F18" s="709"/>
      <c r="H18" s="746"/>
      <c r="I18" s="747"/>
      <c r="J18" s="747"/>
      <c r="K18" s="708"/>
      <c r="L18" s="709"/>
      <c r="X18" s="240" t="s">
        <v>248</v>
      </c>
      <c r="Y18" s="241"/>
      <c r="Z18" s="242"/>
      <c r="AE18" s="779" t="s">
        <v>57</v>
      </c>
      <c r="AF18" s="780"/>
      <c r="AG18" s="781"/>
      <c r="AH18" s="604"/>
      <c r="AI18" s="605"/>
    </row>
    <row r="19" spans="2:35" ht="12.75" customHeight="1" thickBot="1">
      <c r="B19" s="752"/>
      <c r="C19" s="753"/>
      <c r="D19" s="754"/>
      <c r="E19" s="732"/>
      <c r="F19" s="707"/>
      <c r="H19" s="746"/>
      <c r="I19" s="747"/>
      <c r="J19" s="747"/>
      <c r="K19" s="706"/>
      <c r="L19" s="707"/>
      <c r="X19" s="240" t="s">
        <v>321</v>
      </c>
      <c r="Y19" s="241"/>
      <c r="Z19" s="242"/>
      <c r="AB19" s="594" t="s">
        <v>21</v>
      </c>
      <c r="AE19" s="782"/>
      <c r="AF19" s="783"/>
      <c r="AG19" s="784"/>
      <c r="AH19" s="604"/>
      <c r="AI19" s="605"/>
    </row>
    <row r="20" spans="2:35" ht="15" customHeight="1" thickTop="1">
      <c r="B20" s="752"/>
      <c r="C20" s="753"/>
      <c r="D20" s="754"/>
      <c r="E20" s="708"/>
      <c r="F20" s="709"/>
      <c r="H20" s="746"/>
      <c r="I20" s="747"/>
      <c r="J20" s="747"/>
      <c r="K20" s="708"/>
      <c r="L20" s="709"/>
      <c r="X20" s="240" t="s">
        <v>322</v>
      </c>
      <c r="Y20" s="241"/>
      <c r="Z20" s="242"/>
      <c r="AB20" s="595" t="s">
        <v>22</v>
      </c>
      <c r="AE20" s="785" t="s">
        <v>323</v>
      </c>
      <c r="AF20" s="786"/>
      <c r="AG20" s="787"/>
      <c r="AH20" s="804" t="s">
        <v>261</v>
      </c>
      <c r="AI20" s="805"/>
    </row>
    <row r="21" spans="2:35" ht="12.75" customHeight="1" thickBot="1">
      <c r="B21" s="752"/>
      <c r="C21" s="753"/>
      <c r="D21" s="753"/>
      <c r="E21" s="706"/>
      <c r="F21" s="707"/>
      <c r="H21" s="746"/>
      <c r="I21" s="747"/>
      <c r="J21" s="747"/>
      <c r="K21" s="706"/>
      <c r="L21" s="707"/>
      <c r="X21" s="243" t="s">
        <v>312</v>
      </c>
      <c r="Y21" s="244"/>
      <c r="Z21" s="245"/>
      <c r="AB21" s="595" t="s">
        <v>23</v>
      </c>
      <c r="AE21" s="788"/>
      <c r="AF21" s="789"/>
      <c r="AG21" s="790"/>
      <c r="AH21" s="806"/>
      <c r="AI21" s="807"/>
    </row>
    <row r="22" spans="2:35" ht="15" customHeight="1" thickBot="1" thickTop="1">
      <c r="B22" s="752"/>
      <c r="C22" s="753"/>
      <c r="D22" s="753"/>
      <c r="E22" s="708"/>
      <c r="F22" s="709"/>
      <c r="H22" s="746"/>
      <c r="I22" s="747"/>
      <c r="J22" s="747"/>
      <c r="K22" s="708"/>
      <c r="L22" s="709"/>
      <c r="AB22" s="596" t="s">
        <v>24</v>
      </c>
      <c r="AE22" s="791" t="s">
        <v>328</v>
      </c>
      <c r="AF22" s="792"/>
      <c r="AG22" s="793"/>
      <c r="AH22" s="808" t="s">
        <v>262</v>
      </c>
      <c r="AI22" s="809"/>
    </row>
    <row r="23" spans="2:35" ht="12.75" customHeight="1" thickBot="1">
      <c r="B23" s="752"/>
      <c r="C23" s="753"/>
      <c r="D23" s="753"/>
      <c r="E23" s="706"/>
      <c r="F23" s="707"/>
      <c r="H23" s="746"/>
      <c r="I23" s="747"/>
      <c r="J23" s="747"/>
      <c r="K23" s="706"/>
      <c r="L23" s="707"/>
      <c r="AE23" s="794"/>
      <c r="AF23" s="795"/>
      <c r="AG23" s="796"/>
      <c r="AH23" s="810"/>
      <c r="AI23" s="811"/>
    </row>
    <row r="24" spans="2:24" ht="15" customHeight="1" thickBot="1" thickTop="1">
      <c r="B24" s="755"/>
      <c r="C24" s="756"/>
      <c r="D24" s="756"/>
      <c r="E24" s="717"/>
      <c r="F24" s="718"/>
      <c r="H24" s="748"/>
      <c r="I24" s="749"/>
      <c r="J24" s="749"/>
      <c r="K24" s="717"/>
      <c r="L24" s="718"/>
      <c r="X24" s="92" t="str">
        <f>$AA$15</f>
        <v>1.</v>
      </c>
    </row>
    <row r="25" spans="24:26" ht="12.75" customHeight="1" thickBot="1">
      <c r="X25" s="820" t="s">
        <v>205</v>
      </c>
      <c r="Y25" s="821"/>
      <c r="Z25" s="185">
        <f>IF(X24="1.",AA9,IF(X24="2.",AA10,IF(X24="3.",AA11,IF(X24="4.",AA12))))</f>
        <v>45376</v>
      </c>
    </row>
    <row r="26" spans="2:29" ht="19.5" customHeight="1" thickBot="1" thickTop="1">
      <c r="B26" s="750" t="s">
        <v>253</v>
      </c>
      <c r="C26" s="751"/>
      <c r="D26" s="727" t="str">
        <f>$X$18</f>
        <v>ŠK Železiarne Podbrezová</v>
      </c>
      <c r="E26" s="727"/>
      <c r="F26" s="728"/>
      <c r="H26" s="750" t="s">
        <v>254</v>
      </c>
      <c r="I26" s="751"/>
      <c r="J26" s="727" t="str">
        <f>$X$21</f>
        <v>KO Žarnovica</v>
      </c>
      <c r="K26" s="727"/>
      <c r="L26" s="728"/>
      <c r="M26" s="1"/>
      <c r="N26" s="1"/>
      <c r="O26" s="1"/>
      <c r="P26" s="1"/>
      <c r="Q26" s="1"/>
      <c r="R26" s="1"/>
      <c r="S26" s="1"/>
      <c r="T26" s="1"/>
      <c r="U26" s="1"/>
      <c r="V26" s="1"/>
      <c r="AB26" s="812" t="s">
        <v>256</v>
      </c>
      <c r="AC26" s="813"/>
    </row>
    <row r="27" spans="2:29" ht="18" customHeight="1" thickBot="1">
      <c r="B27" s="729" t="s">
        <v>88</v>
      </c>
      <c r="C27" s="730"/>
      <c r="D27" s="731"/>
      <c r="E27" s="712" t="s">
        <v>46</v>
      </c>
      <c r="F27" s="713"/>
      <c r="H27" s="729" t="s">
        <v>88</v>
      </c>
      <c r="I27" s="730"/>
      <c r="J27" s="731"/>
      <c r="K27" s="712" t="s">
        <v>46</v>
      </c>
      <c r="L27" s="713"/>
      <c r="X27" s="470" t="str">
        <f>IF(X24="1.",Z9,IF(X24="2.",Z10,IF(X24="3.",Z11,IF(X24="4.",Z12))))</f>
        <v>Podbrezová</v>
      </c>
      <c r="Y27" s="474"/>
      <c r="Z27" t="s">
        <v>54</v>
      </c>
      <c r="AB27" s="814"/>
      <c r="AC27" s="815"/>
    </row>
    <row r="28" spans="2:29" ht="12.75" customHeight="1" thickBot="1">
      <c r="B28" s="725"/>
      <c r="C28" s="726"/>
      <c r="D28" s="739"/>
      <c r="E28" s="732"/>
      <c r="F28" s="707"/>
      <c r="H28" s="710"/>
      <c r="I28" s="711"/>
      <c r="J28" s="711"/>
      <c r="K28" s="706"/>
      <c r="L28" s="707"/>
      <c r="AB28" s="816">
        <v>1</v>
      </c>
      <c r="AC28" s="817"/>
    </row>
    <row r="29" spans="2:29" ht="15" customHeight="1" thickBot="1">
      <c r="B29" s="725"/>
      <c r="C29" s="726"/>
      <c r="D29" s="739"/>
      <c r="E29" s="708"/>
      <c r="F29" s="709"/>
      <c r="H29" s="710"/>
      <c r="I29" s="711"/>
      <c r="J29" s="711"/>
      <c r="K29" s="708"/>
      <c r="L29" s="709"/>
      <c r="W29" s="591" t="s">
        <v>206</v>
      </c>
      <c r="X29" s="92" t="str">
        <f>IF(X24="1.",W29,IF(X24="2.",W30,IF(X24="3.",W31,IF(X24="4.",W32))))</f>
        <v>T - 1</v>
      </c>
      <c r="Y29" t="s">
        <v>55</v>
      </c>
      <c r="Z29" s="92" t="s">
        <v>325</v>
      </c>
      <c r="AB29" s="818"/>
      <c r="AC29" s="819"/>
    </row>
    <row r="30" spans="2:23" ht="12.75" customHeight="1" thickBot="1">
      <c r="B30" s="725"/>
      <c r="C30" s="726"/>
      <c r="D30" s="726"/>
      <c r="E30" s="706"/>
      <c r="F30" s="707"/>
      <c r="H30" s="710"/>
      <c r="I30" s="711"/>
      <c r="J30" s="711"/>
      <c r="K30" s="706"/>
      <c r="L30" s="707"/>
      <c r="W30" s="592" t="s">
        <v>120</v>
      </c>
    </row>
    <row r="31" spans="2:31" ht="15" customHeight="1">
      <c r="B31" s="725"/>
      <c r="C31" s="726"/>
      <c r="D31" s="726"/>
      <c r="E31" s="708"/>
      <c r="F31" s="709"/>
      <c r="H31" s="710"/>
      <c r="I31" s="711"/>
      <c r="J31" s="711"/>
      <c r="K31" s="708"/>
      <c r="L31" s="709"/>
      <c r="W31" s="592" t="s">
        <v>207</v>
      </c>
      <c r="X31" s="719" t="s">
        <v>323</v>
      </c>
      <c r="Y31" s="720"/>
      <c r="Z31" s="721"/>
      <c r="AE31" s="610"/>
    </row>
    <row r="32" spans="2:26" ht="12.75" customHeight="1" thickBot="1">
      <c r="B32" s="725"/>
      <c r="C32" s="726"/>
      <c r="D32" s="726"/>
      <c r="E32" s="706"/>
      <c r="F32" s="707"/>
      <c r="H32" s="710"/>
      <c r="I32" s="711"/>
      <c r="J32" s="711"/>
      <c r="K32" s="706"/>
      <c r="L32" s="707"/>
      <c r="W32" s="593" t="s">
        <v>208</v>
      </c>
      <c r="X32" s="700"/>
      <c r="Y32" s="701"/>
      <c r="Z32" s="702"/>
    </row>
    <row r="33" spans="2:26" ht="15" customHeight="1" thickBot="1">
      <c r="B33" s="725"/>
      <c r="C33" s="726"/>
      <c r="D33" s="726"/>
      <c r="E33" s="708"/>
      <c r="F33" s="709"/>
      <c r="H33" s="710"/>
      <c r="I33" s="711"/>
      <c r="J33" s="711"/>
      <c r="K33" s="708"/>
      <c r="L33" s="709"/>
      <c r="X33" s="703" t="s">
        <v>57</v>
      </c>
      <c r="Y33" s="704"/>
      <c r="Z33" s="705"/>
    </row>
    <row r="34" spans="2:27" ht="12.75" customHeight="1">
      <c r="B34" s="725"/>
      <c r="C34" s="726"/>
      <c r="D34" s="739"/>
      <c r="E34" s="743"/>
      <c r="F34" s="707"/>
      <c r="H34" s="710"/>
      <c r="I34" s="711"/>
      <c r="J34" s="711"/>
      <c r="K34" s="706"/>
      <c r="L34" s="707"/>
      <c r="X34" s="475" t="s">
        <v>323</v>
      </c>
      <c r="Y34" s="476"/>
      <c r="Z34" s="477"/>
      <c r="AA34" s="733" t="s">
        <v>209</v>
      </c>
    </row>
    <row r="35" spans="2:27" ht="15" customHeight="1" thickBot="1">
      <c r="B35" s="740"/>
      <c r="C35" s="741"/>
      <c r="D35" s="742"/>
      <c r="E35" s="738"/>
      <c r="F35" s="718"/>
      <c r="H35" s="735"/>
      <c r="I35" s="736"/>
      <c r="J35" s="736"/>
      <c r="K35" s="717"/>
      <c r="L35" s="718"/>
      <c r="X35" s="478"/>
      <c r="Y35" s="244"/>
      <c r="Z35" s="245"/>
      <c r="AA35" s="737"/>
    </row>
    <row r="36" spans="2:27" ht="16.5" customHeight="1">
      <c r="B36" s="2"/>
      <c r="C36" s="2"/>
      <c r="D36" s="2"/>
      <c r="E36" s="2"/>
      <c r="F36" s="2"/>
      <c r="H36" s="2"/>
      <c r="I36" s="2"/>
      <c r="J36" s="2"/>
      <c r="K36" s="2"/>
      <c r="L36" s="2"/>
      <c r="X36" s="479" t="s">
        <v>324</v>
      </c>
      <c r="Y36" s="480"/>
      <c r="Z36" s="481"/>
      <c r="AA36" s="733" t="s">
        <v>210</v>
      </c>
    </row>
    <row r="37" spans="12:27" ht="21.75" customHeight="1" thickBot="1">
      <c r="L37" s="2"/>
      <c r="X37" s="479"/>
      <c r="Y37" s="480"/>
      <c r="Z37" s="481"/>
      <c r="AA37" s="734"/>
    </row>
    <row r="38" spans="24:27" ht="19.5" customHeight="1">
      <c r="X38" s="482" t="s">
        <v>323</v>
      </c>
      <c r="Y38" s="483"/>
      <c r="Z38" s="484"/>
      <c r="AA38" s="737" t="s">
        <v>211</v>
      </c>
    </row>
    <row r="39" spans="24:27" ht="30.75" customHeight="1" thickBot="1">
      <c r="X39" s="485"/>
      <c r="Y39" s="486"/>
      <c r="Z39" s="487"/>
      <c r="AA39" s="737"/>
    </row>
    <row r="40" spans="2:27" ht="25.5" customHeight="1">
      <c r="B40" s="678" t="s">
        <v>300</v>
      </c>
      <c r="C40" s="678"/>
      <c r="D40" s="678"/>
      <c r="E40" s="678"/>
      <c r="F40" s="678"/>
      <c r="H40" s="678" t="s">
        <v>301</v>
      </c>
      <c r="I40" s="678"/>
      <c r="J40" s="386" t="str">
        <f>$X$29</f>
        <v>T - 1</v>
      </c>
      <c r="K40" s="678" t="s">
        <v>302</v>
      </c>
      <c r="L40" s="678"/>
      <c r="M40" s="697">
        <f>$Z$25</f>
        <v>45376</v>
      </c>
      <c r="N40" s="697"/>
      <c r="O40" s="697"/>
      <c r="P40" s="697"/>
      <c r="X40" s="479" t="s">
        <v>324</v>
      </c>
      <c r="Y40" s="480"/>
      <c r="Z40" s="481"/>
      <c r="AA40" s="733" t="s">
        <v>212</v>
      </c>
    </row>
    <row r="41" spans="24:27" ht="15.75" customHeight="1" thickBot="1">
      <c r="X41" s="485"/>
      <c r="Y41" s="486"/>
      <c r="Z41" s="487"/>
      <c r="AA41" s="734"/>
    </row>
    <row r="42" ht="22.5" customHeight="1" thickBot="1"/>
    <row r="43" spans="3:16" ht="24.75" customHeight="1" thickBot="1">
      <c r="C43" s="679" t="s">
        <v>270</v>
      </c>
      <c r="D43" s="664"/>
      <c r="E43" s="661" t="s">
        <v>271</v>
      </c>
      <c r="F43" s="664"/>
      <c r="G43" s="661" t="s">
        <v>272</v>
      </c>
      <c r="H43" s="664"/>
      <c r="I43" s="661" t="s">
        <v>273</v>
      </c>
      <c r="J43" s="664"/>
      <c r="K43" s="661" t="s">
        <v>274</v>
      </c>
      <c r="L43" s="664"/>
      <c r="M43" s="661" t="s">
        <v>275</v>
      </c>
      <c r="N43" s="662"/>
      <c r="O43" s="662"/>
      <c r="P43" s="663"/>
    </row>
    <row r="44" spans="2:16" ht="39.75" customHeight="1" thickBot="1">
      <c r="B44" s="611">
        <v>0.4166666666666667</v>
      </c>
      <c r="C44" s="680" t="s">
        <v>276</v>
      </c>
      <c r="D44" s="681"/>
      <c r="E44" s="684" t="s">
        <v>277</v>
      </c>
      <c r="F44" s="685"/>
      <c r="G44" s="674" t="s">
        <v>278</v>
      </c>
      <c r="H44" s="687"/>
      <c r="I44" s="672" t="s">
        <v>279</v>
      </c>
      <c r="J44" s="672"/>
      <c r="K44" s="668" t="s">
        <v>280</v>
      </c>
      <c r="L44" s="669"/>
      <c r="M44" s="665" t="s">
        <v>281</v>
      </c>
      <c r="N44" s="666"/>
      <c r="O44" s="666"/>
      <c r="P44" s="667"/>
    </row>
    <row r="45" spans="2:16" ht="39.75" customHeight="1" thickBot="1">
      <c r="B45" s="612">
        <v>0.4618055555555556</v>
      </c>
      <c r="C45" s="665" t="s">
        <v>282</v>
      </c>
      <c r="D45" s="666"/>
      <c r="E45" s="680" t="s">
        <v>283</v>
      </c>
      <c r="F45" s="682"/>
      <c r="G45" s="684" t="s">
        <v>284</v>
      </c>
      <c r="H45" s="685"/>
      <c r="I45" s="675" t="s">
        <v>285</v>
      </c>
      <c r="J45" s="675"/>
      <c r="K45" s="671" t="s">
        <v>286</v>
      </c>
      <c r="L45" s="672"/>
      <c r="M45" s="668" t="s">
        <v>287</v>
      </c>
      <c r="N45" s="669"/>
      <c r="O45" s="669"/>
      <c r="P45" s="670"/>
    </row>
    <row r="46" spans="2:16" ht="39.75" customHeight="1" thickBot="1">
      <c r="B46" s="612">
        <v>0.5069444444444444</v>
      </c>
      <c r="C46" s="668" t="s">
        <v>288</v>
      </c>
      <c r="D46" s="669"/>
      <c r="E46" s="665" t="s">
        <v>289</v>
      </c>
      <c r="F46" s="686"/>
      <c r="G46" s="680" t="s">
        <v>290</v>
      </c>
      <c r="H46" s="682"/>
      <c r="I46" s="683" t="s">
        <v>291</v>
      </c>
      <c r="J46" s="683"/>
      <c r="K46" s="674" t="s">
        <v>292</v>
      </c>
      <c r="L46" s="675"/>
      <c r="M46" s="671" t="s">
        <v>293</v>
      </c>
      <c r="N46" s="672"/>
      <c r="O46" s="672"/>
      <c r="P46" s="673"/>
    </row>
    <row r="47" spans="2:16" ht="39.75" customHeight="1" thickBot="1">
      <c r="B47" s="612">
        <v>0.5520833333333334</v>
      </c>
      <c r="C47" s="671" t="s">
        <v>294</v>
      </c>
      <c r="D47" s="672"/>
      <c r="E47" s="668" t="s">
        <v>295</v>
      </c>
      <c r="F47" s="692"/>
      <c r="G47" s="665" t="s">
        <v>296</v>
      </c>
      <c r="H47" s="686"/>
      <c r="I47" s="681" t="s">
        <v>297</v>
      </c>
      <c r="J47" s="681"/>
      <c r="K47" s="684" t="s">
        <v>298</v>
      </c>
      <c r="L47" s="683"/>
      <c r="M47" s="674" t="s">
        <v>299</v>
      </c>
      <c r="N47" s="675"/>
      <c r="O47" s="675"/>
      <c r="P47" s="676"/>
    </row>
    <row r="48" spans="2:16" ht="19.5" customHeight="1">
      <c r="B48" s="698">
        <v>0.5972222222222222</v>
      </c>
      <c r="C48" s="688" t="s">
        <v>0</v>
      </c>
      <c r="D48" s="689"/>
      <c r="E48" s="689"/>
      <c r="F48" s="689"/>
      <c r="G48" s="689"/>
      <c r="H48" s="689"/>
      <c r="I48" s="689"/>
      <c r="J48" s="689"/>
      <c r="K48" s="689"/>
      <c r="L48" s="689"/>
      <c r="M48" s="693" t="str">
        <f>$X$29</f>
        <v>T - 1</v>
      </c>
      <c r="N48" s="693"/>
      <c r="O48" s="693"/>
      <c r="P48" s="694"/>
    </row>
    <row r="49" spans="2:16" ht="19.5" customHeight="1" thickBot="1">
      <c r="B49" s="699"/>
      <c r="C49" s="690"/>
      <c r="D49" s="691"/>
      <c r="E49" s="691"/>
      <c r="F49" s="691"/>
      <c r="G49" s="691"/>
      <c r="H49" s="691"/>
      <c r="I49" s="691"/>
      <c r="J49" s="691"/>
      <c r="K49" s="691"/>
      <c r="L49" s="691"/>
      <c r="M49" s="695" t="str">
        <f>$Z$29</f>
        <v>2023 - 24.</v>
      </c>
      <c r="N49" s="695"/>
      <c r="O49" s="695"/>
      <c r="P49" s="696"/>
    </row>
  </sheetData>
  <sheetProtection password="D839" sheet="1" objects="1" scenarios="1" selectLockedCells="1"/>
  <mergeCells count="156">
    <mergeCell ref="AH20:AI21"/>
    <mergeCell ref="AH22:AI23"/>
    <mergeCell ref="K29:L29"/>
    <mergeCell ref="K23:L23"/>
    <mergeCell ref="H21:J22"/>
    <mergeCell ref="H27:J27"/>
    <mergeCell ref="AB26:AC27"/>
    <mergeCell ref="AB28:AC29"/>
    <mergeCell ref="X25:Y25"/>
    <mergeCell ref="H19:J20"/>
    <mergeCell ref="AE18:AG19"/>
    <mergeCell ref="AE20:AG21"/>
    <mergeCell ref="AE22:AG23"/>
    <mergeCell ref="B5:D5"/>
    <mergeCell ref="E5:F5"/>
    <mergeCell ref="H5:J5"/>
    <mergeCell ref="E16:F16"/>
    <mergeCell ref="AE5:AF6"/>
    <mergeCell ref="X5:AA5"/>
    <mergeCell ref="H6:J7"/>
    <mergeCell ref="E7:F7"/>
    <mergeCell ref="B10:D11"/>
    <mergeCell ref="B15:C15"/>
    <mergeCell ref="H26:I26"/>
    <mergeCell ref="K7:L7"/>
    <mergeCell ref="D15:F15"/>
    <mergeCell ref="H15:I15"/>
    <mergeCell ref="E11:F11"/>
    <mergeCell ref="K8:L8"/>
    <mergeCell ref="E9:F9"/>
    <mergeCell ref="AE7:AI9"/>
    <mergeCell ref="AE10:AI11"/>
    <mergeCell ref="H16:J16"/>
    <mergeCell ref="B17:D18"/>
    <mergeCell ref="B6:D7"/>
    <mergeCell ref="E6:F6"/>
    <mergeCell ref="J15:L15"/>
    <mergeCell ref="B8:D9"/>
    <mergeCell ref="E8:F8"/>
    <mergeCell ref="H8:J9"/>
    <mergeCell ref="B4:C4"/>
    <mergeCell ref="D4:F4"/>
    <mergeCell ref="H4:I4"/>
    <mergeCell ref="J4:L4"/>
    <mergeCell ref="K5:L5"/>
    <mergeCell ref="K6:L6"/>
    <mergeCell ref="K11:L11"/>
    <mergeCell ref="B12:D13"/>
    <mergeCell ref="E12:F12"/>
    <mergeCell ref="H12:J13"/>
    <mergeCell ref="K12:L12"/>
    <mergeCell ref="E13:F13"/>
    <mergeCell ref="E10:F10"/>
    <mergeCell ref="H10:J11"/>
    <mergeCell ref="K9:L9"/>
    <mergeCell ref="E21:F21"/>
    <mergeCell ref="J26:L26"/>
    <mergeCell ref="H17:J18"/>
    <mergeCell ref="K17:L17"/>
    <mergeCell ref="E18:F18"/>
    <mergeCell ref="K10:L10"/>
    <mergeCell ref="K18:L18"/>
    <mergeCell ref="B19:D20"/>
    <mergeCell ref="B21:D22"/>
    <mergeCell ref="K28:L28"/>
    <mergeCell ref="K13:L13"/>
    <mergeCell ref="B28:D29"/>
    <mergeCell ref="E20:F20"/>
    <mergeCell ref="B23:D24"/>
    <mergeCell ref="B32:D33"/>
    <mergeCell ref="E32:F32"/>
    <mergeCell ref="B27:D27"/>
    <mergeCell ref="E17:F17"/>
    <mergeCell ref="E23:F23"/>
    <mergeCell ref="H23:J24"/>
    <mergeCell ref="B26:C26"/>
    <mergeCell ref="E28:F28"/>
    <mergeCell ref="E29:F29"/>
    <mergeCell ref="H28:J29"/>
    <mergeCell ref="AA40:AA41"/>
    <mergeCell ref="H34:J35"/>
    <mergeCell ref="AA36:AA37"/>
    <mergeCell ref="AA38:AA39"/>
    <mergeCell ref="E35:F35"/>
    <mergeCell ref="B34:D35"/>
    <mergeCell ref="K34:L34"/>
    <mergeCell ref="E34:F34"/>
    <mergeCell ref="AA34:AA35"/>
    <mergeCell ref="K35:L35"/>
    <mergeCell ref="B30:D31"/>
    <mergeCell ref="E33:F33"/>
    <mergeCell ref="D26:F26"/>
    <mergeCell ref="B16:D16"/>
    <mergeCell ref="K21:L21"/>
    <mergeCell ref="E24:F24"/>
    <mergeCell ref="K19:L19"/>
    <mergeCell ref="K20:L20"/>
    <mergeCell ref="K27:L27"/>
    <mergeCell ref="E19:F19"/>
    <mergeCell ref="AA15:AA17"/>
    <mergeCell ref="K30:L30"/>
    <mergeCell ref="H30:J31"/>
    <mergeCell ref="K31:L31"/>
    <mergeCell ref="K24:L24"/>
    <mergeCell ref="X31:Z31"/>
    <mergeCell ref="X15:Z15"/>
    <mergeCell ref="K16:L16"/>
    <mergeCell ref="E30:F30"/>
    <mergeCell ref="K22:L22"/>
    <mergeCell ref="K33:L33"/>
    <mergeCell ref="K32:L32"/>
    <mergeCell ref="E31:F31"/>
    <mergeCell ref="H32:J33"/>
    <mergeCell ref="E27:F27"/>
    <mergeCell ref="E22:F22"/>
    <mergeCell ref="M48:P48"/>
    <mergeCell ref="M49:P49"/>
    <mergeCell ref="K40:L40"/>
    <mergeCell ref="M40:P40"/>
    <mergeCell ref="B48:B49"/>
    <mergeCell ref="X32:Z32"/>
    <mergeCell ref="X33:Z33"/>
    <mergeCell ref="G45:H45"/>
    <mergeCell ref="I45:J45"/>
    <mergeCell ref="K44:L44"/>
    <mergeCell ref="C48:L49"/>
    <mergeCell ref="K47:L47"/>
    <mergeCell ref="C45:D45"/>
    <mergeCell ref="C46:D46"/>
    <mergeCell ref="C47:D47"/>
    <mergeCell ref="I47:J47"/>
    <mergeCell ref="E47:F47"/>
    <mergeCell ref="G43:H43"/>
    <mergeCell ref="I43:J43"/>
    <mergeCell ref="G44:H44"/>
    <mergeCell ref="I44:J44"/>
    <mergeCell ref="E43:F43"/>
    <mergeCell ref="G47:H47"/>
    <mergeCell ref="B2:L2"/>
    <mergeCell ref="B40:F40"/>
    <mergeCell ref="H40:I40"/>
    <mergeCell ref="C43:D43"/>
    <mergeCell ref="C44:D44"/>
    <mergeCell ref="G46:H46"/>
    <mergeCell ref="I46:J46"/>
    <mergeCell ref="E44:F44"/>
    <mergeCell ref="E45:F45"/>
    <mergeCell ref="E46:F46"/>
    <mergeCell ref="M43:P43"/>
    <mergeCell ref="K43:L43"/>
    <mergeCell ref="M44:P44"/>
    <mergeCell ref="M45:P45"/>
    <mergeCell ref="M46:P46"/>
    <mergeCell ref="M47:P47"/>
    <mergeCell ref="K45:L45"/>
    <mergeCell ref="K46:L46"/>
  </mergeCells>
  <printOptions horizontalCentered="1"/>
  <pageMargins left="0.11811023622047245" right="0.11811023622047245" top="0.11811023622047245" bottom="0.11811023622047245" header="0.5118110236220472" footer="0.5118110236220472"/>
  <pageSetup blackAndWhite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1" ht="12.7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128"/>
    </row>
    <row r="2" spans="1:11" ht="12.75">
      <c r="A2" s="273" t="s">
        <v>125</v>
      </c>
      <c r="B2" s="273"/>
      <c r="C2" s="273"/>
      <c r="D2" s="273"/>
      <c r="E2" s="273"/>
      <c r="F2" s="273"/>
      <c r="G2" s="273"/>
      <c r="H2" s="273"/>
      <c r="I2" s="273"/>
      <c r="J2" s="273"/>
      <c r="K2" s="128"/>
    </row>
    <row r="3" spans="1:11" ht="12.7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128"/>
    </row>
    <row r="4" spans="1:11" ht="12.7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128"/>
    </row>
    <row r="5" spans="1:11" ht="12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128"/>
    </row>
    <row r="6" spans="1:11" ht="12.75">
      <c r="A6" s="273" t="s">
        <v>126</v>
      </c>
      <c r="B6" s="273" t="s">
        <v>2</v>
      </c>
      <c r="C6" s="273" t="s">
        <v>3</v>
      </c>
      <c r="D6" s="273" t="s">
        <v>5</v>
      </c>
      <c r="E6" s="273" t="s">
        <v>127</v>
      </c>
      <c r="F6" s="273" t="s">
        <v>128</v>
      </c>
      <c r="G6" s="273" t="s">
        <v>129</v>
      </c>
      <c r="H6" s="273" t="s">
        <v>130</v>
      </c>
      <c r="I6" s="273" t="s">
        <v>131</v>
      </c>
      <c r="J6" s="273"/>
      <c r="K6" s="128"/>
    </row>
    <row r="7" spans="1:11" ht="12.75">
      <c r="A7" s="273"/>
      <c r="B7" s="273">
        <f>B17+B24+B31+B38+B45+B52</f>
        <v>0</v>
      </c>
      <c r="C7" s="273">
        <f>C17+C24+C31+C38+C45+C52</f>
        <v>0</v>
      </c>
      <c r="D7" s="273">
        <f>D17+D24+D31+D45+D52+D38</f>
        <v>0</v>
      </c>
      <c r="E7" s="273">
        <f>B7+C7</f>
        <v>0</v>
      </c>
      <c r="F7" s="273"/>
      <c r="G7" s="274"/>
      <c r="H7" s="273"/>
      <c r="I7" s="273"/>
      <c r="J7" s="273"/>
      <c r="K7" s="128"/>
    </row>
    <row r="8" spans="1:11" ht="12.75">
      <c r="A8" s="273" t="s">
        <v>132</v>
      </c>
      <c r="B8" s="273"/>
      <c r="C8" s="273"/>
      <c r="D8" s="273"/>
      <c r="E8" s="273"/>
      <c r="F8" s="273"/>
      <c r="G8" s="273"/>
      <c r="H8" s="273"/>
      <c r="I8" s="273"/>
      <c r="J8" s="273"/>
      <c r="K8" s="128"/>
    </row>
    <row r="9" spans="1:11" ht="12.75">
      <c r="A9" s="273" t="s">
        <v>133</v>
      </c>
      <c r="B9" s="273" t="s">
        <v>134</v>
      </c>
      <c r="C9" s="273" t="s">
        <v>135</v>
      </c>
      <c r="D9" s="273"/>
      <c r="E9" s="273"/>
      <c r="F9" s="273"/>
      <c r="G9" s="273"/>
      <c r="H9" s="273"/>
      <c r="I9" s="273"/>
      <c r="J9" s="273"/>
      <c r="K9" s="128"/>
    </row>
    <row r="10" spans="1:11" ht="12.75">
      <c r="A10" s="273"/>
      <c r="B10" s="273" t="s">
        <v>2</v>
      </c>
      <c r="C10" s="273" t="s">
        <v>3</v>
      </c>
      <c r="D10" s="273" t="s">
        <v>5</v>
      </c>
      <c r="E10" s="273" t="s">
        <v>127</v>
      </c>
      <c r="F10" s="273" t="s">
        <v>129</v>
      </c>
      <c r="G10" s="273" t="s">
        <v>130</v>
      </c>
      <c r="H10" s="273"/>
      <c r="I10" s="273"/>
      <c r="J10" s="273"/>
      <c r="K10" s="128"/>
    </row>
    <row r="11" spans="1:11" ht="12.75">
      <c r="A11" s="273" t="s">
        <v>136</v>
      </c>
      <c r="B11" s="273"/>
      <c r="C11" s="273"/>
      <c r="D11" s="273"/>
      <c r="E11" s="273"/>
      <c r="F11" s="273"/>
      <c r="G11" s="273"/>
      <c r="H11" s="273"/>
      <c r="I11" s="273"/>
      <c r="J11" s="273"/>
      <c r="K11" s="128"/>
    </row>
    <row r="12" spans="1:11" ht="12.75">
      <c r="A12" s="276"/>
      <c r="B12" s="273"/>
      <c r="C12" s="273"/>
      <c r="D12" s="273"/>
      <c r="E12" s="273"/>
      <c r="F12" s="273"/>
      <c r="G12" s="273"/>
      <c r="H12" s="273"/>
      <c r="I12" s="273"/>
      <c r="J12" s="273"/>
      <c r="K12" s="128"/>
    </row>
    <row r="13" spans="1:11" ht="12.75">
      <c r="A13" s="273">
        <v>1</v>
      </c>
      <c r="B13" s="273"/>
      <c r="C13" s="273"/>
      <c r="D13" s="273"/>
      <c r="E13" s="273">
        <f>B13+C13</f>
        <v>0</v>
      </c>
      <c r="F13" s="273"/>
      <c r="G13" s="273"/>
      <c r="H13" s="273"/>
      <c r="I13" s="273"/>
      <c r="J13" s="273"/>
      <c r="K13" s="128"/>
    </row>
    <row r="14" spans="1:11" ht="12.75">
      <c r="A14" s="273">
        <v>2</v>
      </c>
      <c r="B14" s="273"/>
      <c r="C14" s="273"/>
      <c r="D14" s="273"/>
      <c r="E14" s="273">
        <f>B14+C14</f>
        <v>0</v>
      </c>
      <c r="F14" s="273"/>
      <c r="G14" s="273"/>
      <c r="H14" s="273"/>
      <c r="I14" s="273"/>
      <c r="J14" s="273"/>
      <c r="K14" s="128"/>
    </row>
    <row r="15" spans="1:11" ht="12.75">
      <c r="A15" s="273">
        <v>3</v>
      </c>
      <c r="B15" s="273"/>
      <c r="C15" s="273"/>
      <c r="D15" s="273"/>
      <c r="E15" s="273">
        <f>B15+C15</f>
        <v>0</v>
      </c>
      <c r="F15" s="273"/>
      <c r="G15" s="273"/>
      <c r="H15" s="273"/>
      <c r="I15" s="273"/>
      <c r="J15" s="273"/>
      <c r="K15" s="128"/>
    </row>
    <row r="16" spans="1:11" ht="12.75">
      <c r="A16" s="273">
        <v>4</v>
      </c>
      <c r="B16" s="273"/>
      <c r="C16" s="273"/>
      <c r="D16" s="273"/>
      <c r="E16" s="273">
        <f>B16+C16</f>
        <v>0</v>
      </c>
      <c r="F16" s="273"/>
      <c r="G16" s="273"/>
      <c r="H16" s="273"/>
      <c r="I16" s="273"/>
      <c r="J16" s="273"/>
      <c r="K16" s="128"/>
    </row>
    <row r="17" spans="1:11" ht="12.75">
      <c r="A17" s="273">
        <v>5</v>
      </c>
      <c r="B17" s="273">
        <f>B13+B14+B15+B16</f>
        <v>0</v>
      </c>
      <c r="C17" s="273">
        <f>C13+C14+C15+C16</f>
        <v>0</v>
      </c>
      <c r="D17" s="273">
        <f>D13+D14+D15+D16</f>
        <v>0</v>
      </c>
      <c r="E17" s="273">
        <f>B17+C17</f>
        <v>0</v>
      </c>
      <c r="F17" s="273"/>
      <c r="G17" s="273"/>
      <c r="H17" s="273"/>
      <c r="I17" s="273"/>
      <c r="J17" s="273"/>
      <c r="K17" s="128"/>
    </row>
    <row r="18" spans="1:11" ht="12.75">
      <c r="A18" s="273" t="s">
        <v>137</v>
      </c>
      <c r="B18" s="273"/>
      <c r="C18" s="273"/>
      <c r="D18" s="273"/>
      <c r="E18" s="273"/>
      <c r="F18" s="273"/>
      <c r="G18" s="273"/>
      <c r="H18" s="273"/>
      <c r="I18" s="273"/>
      <c r="J18" s="273"/>
      <c r="K18" s="128"/>
    </row>
    <row r="19" spans="1:11" ht="12.75">
      <c r="A19" s="275"/>
      <c r="B19" s="273"/>
      <c r="C19" s="273"/>
      <c r="D19" s="273"/>
      <c r="E19" s="273"/>
      <c r="F19" s="273"/>
      <c r="G19" s="273"/>
      <c r="H19" s="273"/>
      <c r="I19" s="273"/>
      <c r="J19" s="273"/>
      <c r="K19" s="128"/>
    </row>
    <row r="20" spans="1:11" ht="12.75">
      <c r="A20" s="273">
        <v>1</v>
      </c>
      <c r="B20" s="273"/>
      <c r="C20" s="273"/>
      <c r="D20" s="273"/>
      <c r="E20" s="273">
        <f>B20+C20</f>
        <v>0</v>
      </c>
      <c r="F20" s="273"/>
      <c r="G20" s="273"/>
      <c r="H20" s="273"/>
      <c r="I20" s="273"/>
      <c r="J20" s="273"/>
      <c r="K20" s="128"/>
    </row>
    <row r="21" spans="1:11" ht="12.75">
      <c r="A21" s="273">
        <v>2</v>
      </c>
      <c r="B21" s="273"/>
      <c r="C21" s="273"/>
      <c r="D21" s="273"/>
      <c r="E21" s="273">
        <f>B21+C21</f>
        <v>0</v>
      </c>
      <c r="F21" s="273"/>
      <c r="G21" s="273"/>
      <c r="H21" s="273"/>
      <c r="I21" s="273"/>
      <c r="J21" s="273"/>
      <c r="K21" s="128"/>
    </row>
    <row r="22" spans="1:11" ht="12.75">
      <c r="A22" s="273">
        <v>3</v>
      </c>
      <c r="B22" s="273"/>
      <c r="C22" s="273"/>
      <c r="D22" s="273"/>
      <c r="E22" s="273">
        <f>B22+C22</f>
        <v>0</v>
      </c>
      <c r="F22" s="273"/>
      <c r="G22" s="273"/>
      <c r="H22" s="273"/>
      <c r="I22" s="273"/>
      <c r="J22" s="273"/>
      <c r="K22" s="128"/>
    </row>
    <row r="23" spans="1:11" ht="12.75">
      <c r="A23" s="273">
        <v>4</v>
      </c>
      <c r="B23" s="273"/>
      <c r="C23" s="273"/>
      <c r="D23" s="273"/>
      <c r="E23" s="273">
        <f>B23+C23</f>
        <v>0</v>
      </c>
      <c r="F23" s="273"/>
      <c r="G23" s="273"/>
      <c r="H23" s="273"/>
      <c r="I23" s="273"/>
      <c r="J23" s="273"/>
      <c r="K23" s="128"/>
    </row>
    <row r="24" spans="1:11" ht="12.75">
      <c r="A24" s="273">
        <v>5</v>
      </c>
      <c r="B24" s="273">
        <f>B20+B21+B22+B23</f>
        <v>0</v>
      </c>
      <c r="C24" s="273">
        <f>C20+C21+C22+C23</f>
        <v>0</v>
      </c>
      <c r="D24" s="273">
        <f>D20+D21+D22+D23</f>
        <v>0</v>
      </c>
      <c r="E24" s="273">
        <f>B24+C24</f>
        <v>0</v>
      </c>
      <c r="F24" s="273"/>
      <c r="G24" s="273"/>
      <c r="H24" s="273"/>
      <c r="I24" s="273"/>
      <c r="J24" s="273"/>
      <c r="K24" s="128"/>
    </row>
    <row r="25" spans="1:11" ht="12.75">
      <c r="A25" s="273" t="s">
        <v>138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128"/>
    </row>
    <row r="26" spans="1:11" ht="12.75">
      <c r="A26" s="276"/>
      <c r="B26" s="273"/>
      <c r="C26" s="273"/>
      <c r="D26" s="273"/>
      <c r="E26" s="273"/>
      <c r="F26" s="273"/>
      <c r="G26" s="273"/>
      <c r="H26" s="273"/>
      <c r="I26" s="273"/>
      <c r="J26" s="273"/>
      <c r="K26" s="128"/>
    </row>
    <row r="27" spans="1:11" ht="12.75">
      <c r="A27" s="273">
        <v>1</v>
      </c>
      <c r="B27" s="273"/>
      <c r="C27" s="273"/>
      <c r="D27" s="273"/>
      <c r="E27" s="273">
        <f>B27+C27</f>
        <v>0</v>
      </c>
      <c r="F27" s="273"/>
      <c r="G27" s="273"/>
      <c r="H27" s="273"/>
      <c r="I27" s="273"/>
      <c r="J27" s="273"/>
      <c r="K27" s="128"/>
    </row>
    <row r="28" spans="1:11" ht="12.75">
      <c r="A28" s="273">
        <v>2</v>
      </c>
      <c r="B28" s="273"/>
      <c r="C28" s="273"/>
      <c r="D28" s="273"/>
      <c r="E28" s="273">
        <f>B28+C28</f>
        <v>0</v>
      </c>
      <c r="F28" s="273"/>
      <c r="G28" s="273"/>
      <c r="H28" s="273"/>
      <c r="I28" s="273"/>
      <c r="J28" s="273"/>
      <c r="K28" s="128"/>
    </row>
    <row r="29" spans="1:11" ht="12.75">
      <c r="A29" s="273">
        <v>3</v>
      </c>
      <c r="B29" s="273"/>
      <c r="C29" s="273"/>
      <c r="D29" s="273"/>
      <c r="E29" s="273">
        <f>B29+C29</f>
        <v>0</v>
      </c>
      <c r="F29" s="273"/>
      <c r="G29" s="273"/>
      <c r="H29" s="273"/>
      <c r="I29" s="273"/>
      <c r="J29" s="273"/>
      <c r="K29" s="128"/>
    </row>
    <row r="30" spans="1:11" ht="12.75">
      <c r="A30" s="273">
        <v>4</v>
      </c>
      <c r="B30" s="273"/>
      <c r="C30" s="273"/>
      <c r="D30" s="273"/>
      <c r="E30" s="273">
        <f>B30+C30</f>
        <v>0</v>
      </c>
      <c r="F30" s="273"/>
      <c r="G30" s="273"/>
      <c r="H30" s="273"/>
      <c r="I30" s="273"/>
      <c r="J30" s="273"/>
      <c r="K30" s="128"/>
    </row>
    <row r="31" spans="1:11" ht="12.75">
      <c r="A31" s="273">
        <v>5</v>
      </c>
      <c r="B31" s="273">
        <f>B27+B28+B29+B30</f>
        <v>0</v>
      </c>
      <c r="C31" s="273">
        <f>C27+C28+C29+C30</f>
        <v>0</v>
      </c>
      <c r="D31" s="273">
        <f>D27+D28+D29+D30</f>
        <v>0</v>
      </c>
      <c r="E31" s="273">
        <f>B31+C31</f>
        <v>0</v>
      </c>
      <c r="F31" s="274"/>
      <c r="G31" s="273"/>
      <c r="H31" s="273"/>
      <c r="I31" s="273"/>
      <c r="J31" s="273"/>
      <c r="K31" s="128"/>
    </row>
    <row r="32" spans="1:11" ht="12.75">
      <c r="A32" s="273" t="s">
        <v>139</v>
      </c>
      <c r="B32" s="273"/>
      <c r="C32" s="273"/>
      <c r="D32" s="273"/>
      <c r="E32" s="273"/>
      <c r="F32" s="273"/>
      <c r="G32" s="273"/>
      <c r="H32" s="273"/>
      <c r="I32" s="273"/>
      <c r="J32" s="273"/>
      <c r="K32" s="128"/>
    </row>
    <row r="33" spans="1:11" ht="12.75">
      <c r="A33" s="276"/>
      <c r="B33" s="273"/>
      <c r="C33" s="273"/>
      <c r="D33" s="273"/>
      <c r="E33" s="273"/>
      <c r="F33" s="273"/>
      <c r="G33" s="273"/>
      <c r="H33" s="273"/>
      <c r="I33" s="273"/>
      <c r="J33" s="273"/>
      <c r="K33" s="128"/>
    </row>
    <row r="34" spans="1:11" ht="12.75">
      <c r="A34" s="273">
        <v>1</v>
      </c>
      <c r="B34" s="273"/>
      <c r="C34" s="273"/>
      <c r="D34" s="273"/>
      <c r="E34" s="273">
        <f>B34+C34</f>
        <v>0</v>
      </c>
      <c r="F34" s="273"/>
      <c r="G34" s="273"/>
      <c r="H34" s="273"/>
      <c r="I34" s="273"/>
      <c r="J34" s="273"/>
      <c r="K34" s="128"/>
    </row>
    <row r="35" spans="1:11" ht="12.75">
      <c r="A35" s="273">
        <v>2</v>
      </c>
      <c r="B35" s="273"/>
      <c r="C35" s="273"/>
      <c r="D35" s="273"/>
      <c r="E35" s="273">
        <f>B35+C35</f>
        <v>0</v>
      </c>
      <c r="F35" s="273"/>
      <c r="G35" s="273"/>
      <c r="H35" s="273"/>
      <c r="I35" s="273"/>
      <c r="J35" s="273"/>
      <c r="K35" s="128"/>
    </row>
    <row r="36" spans="1:11" ht="12.75">
      <c r="A36" s="273">
        <v>3</v>
      </c>
      <c r="B36" s="273"/>
      <c r="C36" s="273"/>
      <c r="D36" s="273"/>
      <c r="E36" s="273">
        <f>B36+C36</f>
        <v>0</v>
      </c>
      <c r="F36" s="273"/>
      <c r="G36" s="273"/>
      <c r="H36" s="273"/>
      <c r="I36" s="273"/>
      <c r="J36" s="273"/>
      <c r="K36" s="128"/>
    </row>
    <row r="37" spans="1:11" ht="12.75">
      <c r="A37" s="273">
        <v>4</v>
      </c>
      <c r="B37" s="273"/>
      <c r="C37" s="273"/>
      <c r="D37" s="273"/>
      <c r="E37" s="273">
        <f>B37+C37</f>
        <v>0</v>
      </c>
      <c r="F37" s="273"/>
      <c r="G37" s="273"/>
      <c r="H37" s="273"/>
      <c r="I37" s="273"/>
      <c r="J37" s="273"/>
      <c r="K37" s="128"/>
    </row>
    <row r="38" spans="1:11" ht="12.75">
      <c r="A38" s="273">
        <v>5</v>
      </c>
      <c r="B38" s="273">
        <f>B34+B35+B36+B37</f>
        <v>0</v>
      </c>
      <c r="C38" s="273">
        <f>C34+C35+C36+C37</f>
        <v>0</v>
      </c>
      <c r="D38" s="273">
        <f>D34+D35+D36+D37</f>
        <v>0</v>
      </c>
      <c r="E38" s="273">
        <f>B38+C38</f>
        <v>0</v>
      </c>
      <c r="F38" s="273"/>
      <c r="G38" s="273"/>
      <c r="H38" s="273"/>
      <c r="I38" s="273"/>
      <c r="J38" s="273"/>
      <c r="K38" s="128"/>
    </row>
    <row r="39" spans="1:11" ht="12.75">
      <c r="A39" s="273" t="s">
        <v>140</v>
      </c>
      <c r="B39" s="273"/>
      <c r="C39" s="273"/>
      <c r="D39" s="273"/>
      <c r="E39" s="273"/>
      <c r="F39" s="273"/>
      <c r="G39" s="273"/>
      <c r="H39" s="273"/>
      <c r="I39" s="273"/>
      <c r="J39" s="273"/>
      <c r="K39" s="128"/>
    </row>
    <row r="40" spans="1:11" ht="12.75">
      <c r="A40" s="276"/>
      <c r="B40" s="273"/>
      <c r="C40" s="273"/>
      <c r="D40" s="273"/>
      <c r="E40" s="273"/>
      <c r="F40" s="273"/>
      <c r="G40" s="273"/>
      <c r="H40" s="273"/>
      <c r="I40" s="273"/>
      <c r="J40" s="273"/>
      <c r="K40" s="128"/>
    </row>
    <row r="41" spans="1:11" ht="12.75">
      <c r="A41" s="273">
        <v>1</v>
      </c>
      <c r="B41" s="273"/>
      <c r="C41" s="273"/>
      <c r="D41" s="273"/>
      <c r="E41" s="273">
        <f>B41+C41</f>
        <v>0</v>
      </c>
      <c r="F41" s="273"/>
      <c r="G41" s="273"/>
      <c r="H41" s="273"/>
      <c r="I41" s="273"/>
      <c r="J41" s="273"/>
      <c r="K41" s="128"/>
    </row>
    <row r="42" spans="1:11" ht="12.75">
      <c r="A42" s="273">
        <v>2</v>
      </c>
      <c r="B42" s="273"/>
      <c r="C42" s="273"/>
      <c r="D42" s="273"/>
      <c r="E42" s="273">
        <f>B42+C42</f>
        <v>0</v>
      </c>
      <c r="F42" s="273"/>
      <c r="G42" s="273"/>
      <c r="H42" s="273"/>
      <c r="I42" s="273"/>
      <c r="J42" s="273"/>
      <c r="K42" s="128"/>
    </row>
    <row r="43" spans="1:11" ht="12.75">
      <c r="A43" s="273">
        <v>3</v>
      </c>
      <c r="B43" s="273"/>
      <c r="C43" s="273"/>
      <c r="D43" s="273"/>
      <c r="E43" s="273">
        <f>B43+C43</f>
        <v>0</v>
      </c>
      <c r="F43" s="273"/>
      <c r="G43" s="273"/>
      <c r="H43" s="273"/>
      <c r="I43" s="273"/>
      <c r="J43" s="273"/>
      <c r="K43" s="128"/>
    </row>
    <row r="44" spans="1:11" ht="12.75">
      <c r="A44" s="273">
        <v>4</v>
      </c>
      <c r="B44" s="273"/>
      <c r="C44" s="273"/>
      <c r="D44" s="273"/>
      <c r="E44" s="273">
        <f>B44+C44</f>
        <v>0</v>
      </c>
      <c r="F44" s="273"/>
      <c r="G44" s="273"/>
      <c r="H44" s="273"/>
      <c r="I44" s="273"/>
      <c r="J44" s="273"/>
      <c r="K44" s="128"/>
    </row>
    <row r="45" spans="1:11" ht="12.75">
      <c r="A45" s="273">
        <v>5</v>
      </c>
      <c r="B45" s="273">
        <f>B41+B42+B43+B44</f>
        <v>0</v>
      </c>
      <c r="C45" s="273">
        <f>C41+C42+C43+C44</f>
        <v>0</v>
      </c>
      <c r="D45" s="273">
        <f>D41+D42+D43+D44</f>
        <v>0</v>
      </c>
      <c r="E45" s="273">
        <f>B45+C45</f>
        <v>0</v>
      </c>
      <c r="F45" s="273"/>
      <c r="G45" s="273"/>
      <c r="H45" s="273"/>
      <c r="I45" s="273"/>
      <c r="J45" s="273"/>
      <c r="K45" s="128"/>
    </row>
    <row r="46" spans="1:11" ht="12.75">
      <c r="A46" s="273" t="s">
        <v>141</v>
      </c>
      <c r="B46" s="273"/>
      <c r="C46" s="273"/>
      <c r="D46" s="273"/>
      <c r="E46" s="273"/>
      <c r="F46" s="273"/>
      <c r="G46" s="273"/>
      <c r="H46" s="273"/>
      <c r="I46" s="273"/>
      <c r="J46" s="273"/>
      <c r="K46" s="128"/>
    </row>
    <row r="47" spans="1:11" ht="12.75">
      <c r="A47" s="276"/>
      <c r="B47" s="273"/>
      <c r="C47" s="273"/>
      <c r="D47" s="273"/>
      <c r="E47" s="273"/>
      <c r="F47" s="273"/>
      <c r="G47" s="273"/>
      <c r="H47" s="273"/>
      <c r="I47" s="273"/>
      <c r="J47" s="273"/>
      <c r="K47" s="128"/>
    </row>
    <row r="48" spans="1:11" ht="12.75">
      <c r="A48" s="273">
        <v>1</v>
      </c>
      <c r="B48" s="273"/>
      <c r="C48" s="273"/>
      <c r="D48" s="273"/>
      <c r="E48" s="273">
        <f>B48+C48</f>
        <v>0</v>
      </c>
      <c r="F48" s="273"/>
      <c r="G48" s="273"/>
      <c r="H48" s="273"/>
      <c r="I48" s="273"/>
      <c r="J48" s="273"/>
      <c r="K48" s="128"/>
    </row>
    <row r="49" spans="1:11" ht="12.75">
      <c r="A49" s="273">
        <v>2</v>
      </c>
      <c r="B49" s="273"/>
      <c r="C49" s="273"/>
      <c r="D49" s="273"/>
      <c r="E49" s="273">
        <f>B49+C49</f>
        <v>0</v>
      </c>
      <c r="F49" s="273"/>
      <c r="G49" s="273"/>
      <c r="H49" s="273"/>
      <c r="I49" s="273"/>
      <c r="J49" s="273"/>
      <c r="K49" s="128"/>
    </row>
    <row r="50" spans="1:11" ht="12.75">
      <c r="A50" s="273">
        <v>3</v>
      </c>
      <c r="B50" s="273"/>
      <c r="C50" s="273"/>
      <c r="D50" s="273"/>
      <c r="E50" s="273">
        <f>B50+C50</f>
        <v>0</v>
      </c>
      <c r="F50" s="273"/>
      <c r="G50" s="273"/>
      <c r="H50" s="273"/>
      <c r="I50" s="273"/>
      <c r="J50" s="273"/>
      <c r="K50" s="128"/>
    </row>
    <row r="51" spans="1:11" ht="12.75">
      <c r="A51" s="273">
        <v>4</v>
      </c>
      <c r="B51" s="273"/>
      <c r="C51" s="273"/>
      <c r="D51" s="273"/>
      <c r="E51" s="273">
        <f>B51+C51</f>
        <v>0</v>
      </c>
      <c r="F51" s="273"/>
      <c r="G51" s="273"/>
      <c r="H51" s="273"/>
      <c r="I51" s="273"/>
      <c r="J51" s="273"/>
      <c r="K51" s="128"/>
    </row>
    <row r="52" spans="1:11" ht="12.75">
      <c r="A52" s="273">
        <v>5</v>
      </c>
      <c r="B52" s="273">
        <f>B48+B49+B50+B51</f>
        <v>0</v>
      </c>
      <c r="C52" s="273">
        <f>C48+C49+C50+C51</f>
        <v>0</v>
      </c>
      <c r="D52" s="273">
        <f>D48+D49+D50+D51</f>
        <v>0</v>
      </c>
      <c r="E52" s="273">
        <f>B52+C52</f>
        <v>0</v>
      </c>
      <c r="F52" s="273"/>
      <c r="G52" s="273"/>
      <c r="H52" s="273"/>
      <c r="I52" s="273"/>
      <c r="J52" s="273"/>
      <c r="K52" s="128"/>
    </row>
    <row r="53" spans="1:11" ht="12.75">
      <c r="A53" s="273" t="s">
        <v>142</v>
      </c>
      <c r="B53" s="273"/>
      <c r="C53" s="273"/>
      <c r="D53" s="273"/>
      <c r="E53" s="273"/>
      <c r="F53" s="273"/>
      <c r="G53" s="273"/>
      <c r="H53" s="273"/>
      <c r="I53" s="273"/>
      <c r="J53" s="273"/>
      <c r="K53" s="128"/>
    </row>
    <row r="54" spans="1:11" ht="12.75">
      <c r="A54" s="273" t="s">
        <v>126</v>
      </c>
      <c r="B54" s="273" t="s">
        <v>2</v>
      </c>
      <c r="C54" s="273" t="s">
        <v>3</v>
      </c>
      <c r="D54" s="273" t="s">
        <v>5</v>
      </c>
      <c r="E54" s="273" t="s">
        <v>127</v>
      </c>
      <c r="F54" s="273" t="s">
        <v>128</v>
      </c>
      <c r="G54" s="273" t="s">
        <v>129</v>
      </c>
      <c r="H54" s="273" t="s">
        <v>130</v>
      </c>
      <c r="I54" s="273" t="s">
        <v>131</v>
      </c>
      <c r="J54" s="273"/>
      <c r="K54" s="128"/>
    </row>
    <row r="55" spans="1:11" ht="12.75">
      <c r="A55" s="273"/>
      <c r="B55" s="273">
        <f>B65+B72+B79+B86+B93+B100</f>
        <v>0</v>
      </c>
      <c r="C55" s="273">
        <f>C65+C72+C79+C86+C93+C100</f>
        <v>0</v>
      </c>
      <c r="D55" s="273">
        <f>D65+D72+D79+D93+D100+D86</f>
        <v>0</v>
      </c>
      <c r="E55" s="273">
        <f>B55+C55</f>
        <v>0</v>
      </c>
      <c r="F55" s="273"/>
      <c r="G55" s="274"/>
      <c r="H55" s="273"/>
      <c r="I55" s="273"/>
      <c r="J55" s="273"/>
      <c r="K55" s="128"/>
    </row>
    <row r="56" spans="1:11" ht="12.75">
      <c r="A56" s="273" t="s">
        <v>143</v>
      </c>
      <c r="B56" s="273"/>
      <c r="C56" s="273"/>
      <c r="D56" s="273"/>
      <c r="E56" s="273"/>
      <c r="F56" s="273"/>
      <c r="G56" s="273"/>
      <c r="H56" s="273"/>
      <c r="I56" s="273"/>
      <c r="J56" s="273"/>
      <c r="K56" s="128"/>
    </row>
    <row r="57" spans="1:11" ht="12.75">
      <c r="A57" s="273" t="s">
        <v>133</v>
      </c>
      <c r="B57" s="273" t="s">
        <v>134</v>
      </c>
      <c r="C57" s="273" t="s">
        <v>135</v>
      </c>
      <c r="D57" s="273"/>
      <c r="E57" s="273"/>
      <c r="F57" s="273"/>
      <c r="G57" s="273"/>
      <c r="H57" s="273"/>
      <c r="I57" s="273"/>
      <c r="J57" s="273"/>
      <c r="K57" s="128"/>
    </row>
    <row r="58" spans="1:11" ht="12.75">
      <c r="A58" s="273"/>
      <c r="B58" s="273" t="s">
        <v>2</v>
      </c>
      <c r="C58" s="273" t="s">
        <v>3</v>
      </c>
      <c r="D58" s="273" t="s">
        <v>5</v>
      </c>
      <c r="E58" s="273" t="s">
        <v>127</v>
      </c>
      <c r="F58" s="273" t="s">
        <v>129</v>
      </c>
      <c r="G58" s="273" t="s">
        <v>130</v>
      </c>
      <c r="H58" s="273"/>
      <c r="I58" s="273"/>
      <c r="J58" s="273"/>
      <c r="K58" s="128"/>
    </row>
    <row r="59" spans="1:11" ht="12.75">
      <c r="A59" s="273" t="s">
        <v>144</v>
      </c>
      <c r="B59" s="273"/>
      <c r="C59" s="273"/>
      <c r="D59" s="273"/>
      <c r="E59" s="273"/>
      <c r="F59" s="273"/>
      <c r="G59" s="273"/>
      <c r="H59" s="273"/>
      <c r="I59" s="273"/>
      <c r="J59" s="273"/>
      <c r="K59" s="128"/>
    </row>
    <row r="60" spans="1:11" ht="12.75">
      <c r="A60" s="276"/>
      <c r="B60" s="273"/>
      <c r="C60" s="273"/>
      <c r="D60" s="273"/>
      <c r="E60" s="273"/>
      <c r="F60" s="273"/>
      <c r="G60" s="273"/>
      <c r="H60" s="273"/>
      <c r="I60" s="273"/>
      <c r="J60" s="273"/>
      <c r="K60" s="128"/>
    </row>
    <row r="61" spans="1:11" ht="12.75">
      <c r="A61" s="273">
        <v>1</v>
      </c>
      <c r="B61" s="273"/>
      <c r="C61" s="273"/>
      <c r="D61" s="273"/>
      <c r="E61" s="273">
        <f>B61+C61</f>
        <v>0</v>
      </c>
      <c r="F61" s="273"/>
      <c r="G61" s="273"/>
      <c r="H61" s="273"/>
      <c r="I61" s="273"/>
      <c r="J61" s="273"/>
      <c r="K61" s="128"/>
    </row>
    <row r="62" spans="1:11" ht="12.75">
      <c r="A62" s="273">
        <v>2</v>
      </c>
      <c r="B62" s="273"/>
      <c r="C62" s="273"/>
      <c r="D62" s="273"/>
      <c r="E62" s="273">
        <f>B62+C62</f>
        <v>0</v>
      </c>
      <c r="F62" s="273"/>
      <c r="G62" s="273"/>
      <c r="H62" s="273"/>
      <c r="I62" s="273"/>
      <c r="J62" s="273"/>
      <c r="K62" s="128"/>
    </row>
    <row r="63" spans="1:11" ht="12.75">
      <c r="A63" s="273">
        <v>3</v>
      </c>
      <c r="B63" s="273"/>
      <c r="C63" s="273"/>
      <c r="D63" s="273"/>
      <c r="E63" s="273">
        <f>B63+C63</f>
        <v>0</v>
      </c>
      <c r="F63" s="273"/>
      <c r="G63" s="273"/>
      <c r="H63" s="273"/>
      <c r="I63" s="273"/>
      <c r="J63" s="273"/>
      <c r="K63" s="128"/>
    </row>
    <row r="64" spans="1:11" ht="12.75">
      <c r="A64" s="273">
        <v>4</v>
      </c>
      <c r="B64" s="273"/>
      <c r="C64" s="273"/>
      <c r="D64" s="273"/>
      <c r="E64" s="273">
        <f>B64+C64</f>
        <v>0</v>
      </c>
      <c r="F64" s="273"/>
      <c r="G64" s="273"/>
      <c r="H64" s="273"/>
      <c r="I64" s="273"/>
      <c r="J64" s="273"/>
      <c r="K64" s="128"/>
    </row>
    <row r="65" spans="1:11" ht="12.75">
      <c r="A65" s="273">
        <v>5</v>
      </c>
      <c r="B65" s="273">
        <f>B61+B62+B63+B64</f>
        <v>0</v>
      </c>
      <c r="C65" s="273">
        <f>C61+C62+C63+C64</f>
        <v>0</v>
      </c>
      <c r="D65" s="273">
        <f>D61+D62+D63+D64</f>
        <v>0</v>
      </c>
      <c r="E65" s="273">
        <f>B65+C65</f>
        <v>0</v>
      </c>
      <c r="F65" s="273"/>
      <c r="G65" s="273"/>
      <c r="H65" s="273"/>
      <c r="I65" s="273"/>
      <c r="J65" s="273"/>
      <c r="K65" s="128"/>
    </row>
    <row r="66" spans="1:11" ht="12.75">
      <c r="A66" s="273" t="s">
        <v>145</v>
      </c>
      <c r="B66" s="273"/>
      <c r="C66" s="273"/>
      <c r="D66" s="273"/>
      <c r="E66" s="273"/>
      <c r="F66" s="273"/>
      <c r="G66" s="273"/>
      <c r="H66" s="273"/>
      <c r="I66" s="273"/>
      <c r="J66" s="273"/>
      <c r="K66" s="128"/>
    </row>
    <row r="67" spans="1:11" ht="12.75">
      <c r="A67" s="276"/>
      <c r="B67" s="273"/>
      <c r="C67" s="273"/>
      <c r="D67" s="273"/>
      <c r="E67" s="273"/>
      <c r="F67" s="273"/>
      <c r="G67" s="273"/>
      <c r="H67" s="273"/>
      <c r="I67" s="273"/>
      <c r="J67" s="273"/>
      <c r="K67" s="128"/>
    </row>
    <row r="68" spans="1:11" ht="12.75">
      <c r="A68" s="273">
        <v>1</v>
      </c>
      <c r="B68" s="273"/>
      <c r="C68" s="273"/>
      <c r="D68" s="273"/>
      <c r="E68" s="273">
        <f>B68+C68</f>
        <v>0</v>
      </c>
      <c r="F68" s="273"/>
      <c r="G68" s="273"/>
      <c r="H68" s="273"/>
      <c r="I68" s="273"/>
      <c r="J68" s="273"/>
      <c r="K68" s="128"/>
    </row>
    <row r="69" spans="1:11" ht="12.75">
      <c r="A69" s="273">
        <v>2</v>
      </c>
      <c r="B69" s="273"/>
      <c r="C69" s="273"/>
      <c r="D69" s="273"/>
      <c r="E69" s="273">
        <f>B69+C69</f>
        <v>0</v>
      </c>
      <c r="F69" s="273"/>
      <c r="G69" s="273"/>
      <c r="H69" s="273"/>
      <c r="I69" s="273"/>
      <c r="J69" s="273"/>
      <c r="K69" s="128"/>
    </row>
    <row r="70" spans="1:11" ht="12.75">
      <c r="A70" s="273">
        <v>3</v>
      </c>
      <c r="B70" s="273"/>
      <c r="C70" s="273"/>
      <c r="D70" s="273"/>
      <c r="E70" s="273">
        <f>B70+C70</f>
        <v>0</v>
      </c>
      <c r="F70" s="273"/>
      <c r="G70" s="273"/>
      <c r="H70" s="273"/>
      <c r="I70" s="273"/>
      <c r="J70" s="273"/>
      <c r="K70" s="128"/>
    </row>
    <row r="71" spans="1:11" ht="12.75">
      <c r="A71" s="273">
        <v>4</v>
      </c>
      <c r="B71" s="273"/>
      <c r="C71" s="273"/>
      <c r="D71" s="273"/>
      <c r="E71" s="273">
        <f>B71+C71</f>
        <v>0</v>
      </c>
      <c r="F71" s="273"/>
      <c r="G71" s="273"/>
      <c r="H71" s="273"/>
      <c r="I71" s="273"/>
      <c r="J71" s="273"/>
      <c r="K71" s="128"/>
    </row>
    <row r="72" spans="1:11" ht="12.75">
      <c r="A72" s="273">
        <v>5</v>
      </c>
      <c r="B72" s="273">
        <f>B68+B69+B70+B71</f>
        <v>0</v>
      </c>
      <c r="C72" s="273">
        <f>C68+C69+C70+C71</f>
        <v>0</v>
      </c>
      <c r="D72" s="273">
        <f>D68+D69+D70+D71</f>
        <v>0</v>
      </c>
      <c r="E72" s="273">
        <f>B72+C72</f>
        <v>0</v>
      </c>
      <c r="F72" s="273"/>
      <c r="G72" s="273"/>
      <c r="H72" s="273"/>
      <c r="I72" s="273"/>
      <c r="J72" s="273"/>
      <c r="K72" s="128"/>
    </row>
    <row r="73" spans="1:11" ht="12.75">
      <c r="A73" s="273" t="s">
        <v>146</v>
      </c>
      <c r="B73" s="273"/>
      <c r="C73" s="273"/>
      <c r="D73" s="273"/>
      <c r="E73" s="273"/>
      <c r="F73" s="273"/>
      <c r="G73" s="273"/>
      <c r="H73" s="273"/>
      <c r="I73" s="273"/>
      <c r="J73" s="273"/>
      <c r="K73" s="128"/>
    </row>
    <row r="74" spans="1:11" ht="12.75">
      <c r="A74" s="276"/>
      <c r="B74" s="273"/>
      <c r="C74" s="273"/>
      <c r="D74" s="273"/>
      <c r="E74" s="273"/>
      <c r="F74" s="273"/>
      <c r="G74" s="273"/>
      <c r="H74" s="273"/>
      <c r="I74" s="273"/>
      <c r="J74" s="273"/>
      <c r="K74" s="128"/>
    </row>
    <row r="75" spans="1:11" ht="12.75">
      <c r="A75" s="273">
        <v>1</v>
      </c>
      <c r="B75" s="273"/>
      <c r="C75" s="273"/>
      <c r="D75" s="273"/>
      <c r="E75" s="273">
        <f>B75+C75</f>
        <v>0</v>
      </c>
      <c r="F75" s="273"/>
      <c r="G75" s="273"/>
      <c r="H75" s="273"/>
      <c r="I75" s="273"/>
      <c r="J75" s="273"/>
      <c r="K75" s="128"/>
    </row>
    <row r="76" spans="1:11" ht="12.75">
      <c r="A76" s="273">
        <v>2</v>
      </c>
      <c r="B76" s="273"/>
      <c r="C76" s="273"/>
      <c r="D76" s="273"/>
      <c r="E76" s="273">
        <f>B76+C76</f>
        <v>0</v>
      </c>
      <c r="F76" s="273"/>
      <c r="G76" s="273"/>
      <c r="H76" s="273"/>
      <c r="I76" s="273"/>
      <c r="J76" s="273"/>
      <c r="K76" s="128"/>
    </row>
    <row r="77" spans="1:11" ht="12.75">
      <c r="A77" s="273">
        <v>3</v>
      </c>
      <c r="B77" s="273"/>
      <c r="C77" s="273"/>
      <c r="D77" s="273"/>
      <c r="E77" s="273">
        <f>B77+C77</f>
        <v>0</v>
      </c>
      <c r="F77" s="273"/>
      <c r="G77" s="273"/>
      <c r="H77" s="273"/>
      <c r="I77" s="273"/>
      <c r="J77" s="273"/>
      <c r="K77" s="128"/>
    </row>
    <row r="78" spans="1:11" ht="12.75">
      <c r="A78" s="273">
        <v>4</v>
      </c>
      <c r="B78" s="273"/>
      <c r="C78" s="273"/>
      <c r="D78" s="273"/>
      <c r="E78" s="273">
        <f>B78+C78</f>
        <v>0</v>
      </c>
      <c r="F78" s="273"/>
      <c r="G78" s="273"/>
      <c r="H78" s="273"/>
      <c r="I78" s="273"/>
      <c r="J78" s="273"/>
      <c r="K78" s="128"/>
    </row>
    <row r="79" spans="1:11" ht="12.75">
      <c r="A79" s="273">
        <v>5</v>
      </c>
      <c r="B79" s="273">
        <f>B75+B76+B77+B78</f>
        <v>0</v>
      </c>
      <c r="C79" s="273">
        <f>C75+C76+C77+C78</f>
        <v>0</v>
      </c>
      <c r="D79" s="273">
        <f>D75+D76+D77+D78</f>
        <v>0</v>
      </c>
      <c r="E79" s="273">
        <f>B79+C79</f>
        <v>0</v>
      </c>
      <c r="F79" s="274"/>
      <c r="G79" s="273"/>
      <c r="H79" s="273"/>
      <c r="I79" s="273"/>
      <c r="J79" s="273"/>
      <c r="K79" s="128"/>
    </row>
    <row r="80" spans="1:11" ht="12.75">
      <c r="A80" s="273" t="s">
        <v>147</v>
      </c>
      <c r="B80" s="273"/>
      <c r="C80" s="273"/>
      <c r="D80" s="273"/>
      <c r="E80" s="273"/>
      <c r="F80" s="273"/>
      <c r="G80" s="273"/>
      <c r="H80" s="273"/>
      <c r="I80" s="273"/>
      <c r="J80" s="273"/>
      <c r="K80" s="128"/>
    </row>
    <row r="81" spans="1:11" ht="12.75">
      <c r="A81" s="276"/>
      <c r="B81" s="273"/>
      <c r="C81" s="273"/>
      <c r="D81" s="273"/>
      <c r="E81" s="273"/>
      <c r="F81" s="273"/>
      <c r="G81" s="273"/>
      <c r="H81" s="273"/>
      <c r="I81" s="273"/>
      <c r="J81" s="273"/>
      <c r="K81" s="128"/>
    </row>
    <row r="82" spans="1:11" ht="12.75">
      <c r="A82" s="273">
        <v>1</v>
      </c>
      <c r="B82" s="273"/>
      <c r="C82" s="273"/>
      <c r="D82" s="273"/>
      <c r="E82" s="273">
        <f>B82+C82</f>
        <v>0</v>
      </c>
      <c r="F82" s="273"/>
      <c r="G82" s="273"/>
      <c r="H82" s="273"/>
      <c r="I82" s="273"/>
      <c r="J82" s="273"/>
      <c r="K82" s="128"/>
    </row>
    <row r="83" spans="1:11" ht="12.75">
      <c r="A83" s="273">
        <v>2</v>
      </c>
      <c r="B83" s="273"/>
      <c r="C83" s="273"/>
      <c r="D83" s="273"/>
      <c r="E83" s="273">
        <f>B83+C83</f>
        <v>0</v>
      </c>
      <c r="F83" s="273"/>
      <c r="G83" s="273"/>
      <c r="H83" s="273"/>
      <c r="I83" s="273"/>
      <c r="J83" s="273"/>
      <c r="K83" s="128"/>
    </row>
    <row r="84" spans="1:11" ht="12.75">
      <c r="A84" s="273">
        <v>3</v>
      </c>
      <c r="B84" s="273"/>
      <c r="C84" s="273"/>
      <c r="D84" s="273"/>
      <c r="E84" s="273">
        <f>B84+C84</f>
        <v>0</v>
      </c>
      <c r="F84" s="273"/>
      <c r="G84" s="273"/>
      <c r="H84" s="273"/>
      <c r="I84" s="273"/>
      <c r="J84" s="273"/>
      <c r="K84" s="128"/>
    </row>
    <row r="85" spans="1:11" ht="12.75">
      <c r="A85" s="273">
        <v>4</v>
      </c>
      <c r="B85" s="273"/>
      <c r="C85" s="273"/>
      <c r="D85" s="273"/>
      <c r="E85" s="273">
        <f>B85+C85</f>
        <v>0</v>
      </c>
      <c r="F85" s="273"/>
      <c r="G85" s="273"/>
      <c r="H85" s="273"/>
      <c r="I85" s="273"/>
      <c r="J85" s="273"/>
      <c r="K85" s="128"/>
    </row>
    <row r="86" spans="1:11" ht="12.75">
      <c r="A86" s="273">
        <v>5</v>
      </c>
      <c r="B86" s="273">
        <f>B82+B83+B84+B85</f>
        <v>0</v>
      </c>
      <c r="C86" s="273">
        <f>C82+C83+C84+C85</f>
        <v>0</v>
      </c>
      <c r="D86" s="273">
        <f>D82+D83+D84+D85</f>
        <v>0</v>
      </c>
      <c r="E86" s="273">
        <f>B86+C86</f>
        <v>0</v>
      </c>
      <c r="F86" s="273"/>
      <c r="G86" s="273"/>
      <c r="H86" s="273"/>
      <c r="I86" s="273"/>
      <c r="J86" s="273"/>
      <c r="K86" s="128"/>
    </row>
    <row r="87" spans="1:11" ht="12.75">
      <c r="A87" s="273" t="s">
        <v>148</v>
      </c>
      <c r="B87" s="273"/>
      <c r="C87" s="273"/>
      <c r="D87" s="273"/>
      <c r="E87" s="273"/>
      <c r="F87" s="273"/>
      <c r="G87" s="273"/>
      <c r="H87" s="273"/>
      <c r="I87" s="273"/>
      <c r="J87" s="273"/>
      <c r="K87" s="128"/>
    </row>
    <row r="88" spans="1:11" ht="12.75">
      <c r="A88" s="276"/>
      <c r="B88" s="273"/>
      <c r="C88" s="273"/>
      <c r="D88" s="273"/>
      <c r="E88" s="273"/>
      <c r="F88" s="273"/>
      <c r="G88" s="273"/>
      <c r="H88" s="273"/>
      <c r="I88" s="273"/>
      <c r="J88" s="273"/>
      <c r="K88" s="128"/>
    </row>
    <row r="89" spans="1:11" ht="12.75">
      <c r="A89" s="273">
        <v>1</v>
      </c>
      <c r="B89" s="273"/>
      <c r="C89" s="273"/>
      <c r="D89" s="273"/>
      <c r="E89" s="273">
        <f>B89+C89</f>
        <v>0</v>
      </c>
      <c r="F89" s="273"/>
      <c r="G89" s="273"/>
      <c r="H89" s="273"/>
      <c r="I89" s="273"/>
      <c r="J89" s="273"/>
      <c r="K89" s="128"/>
    </row>
    <row r="90" spans="1:11" ht="12.75">
      <c r="A90" s="273">
        <v>2</v>
      </c>
      <c r="B90" s="273"/>
      <c r="C90" s="273"/>
      <c r="D90" s="273"/>
      <c r="E90" s="273">
        <f>B90+C90</f>
        <v>0</v>
      </c>
      <c r="F90" s="273"/>
      <c r="G90" s="273"/>
      <c r="H90" s="273"/>
      <c r="I90" s="273"/>
      <c r="J90" s="273"/>
      <c r="K90" s="128"/>
    </row>
    <row r="91" spans="1:11" ht="12.75">
      <c r="A91" s="273">
        <v>3</v>
      </c>
      <c r="B91" s="273"/>
      <c r="C91" s="273"/>
      <c r="D91" s="273"/>
      <c r="E91" s="273">
        <f>B91+C91</f>
        <v>0</v>
      </c>
      <c r="F91" s="273"/>
      <c r="G91" s="273"/>
      <c r="H91" s="273"/>
      <c r="I91" s="273"/>
      <c r="J91" s="273"/>
      <c r="K91" s="128"/>
    </row>
    <row r="92" spans="1:11" ht="12.75">
      <c r="A92" s="273">
        <v>4</v>
      </c>
      <c r="B92" s="273"/>
      <c r="C92" s="273"/>
      <c r="D92" s="273"/>
      <c r="E92" s="273">
        <f>B92+C92</f>
        <v>0</v>
      </c>
      <c r="F92" s="273"/>
      <c r="G92" s="273"/>
      <c r="H92" s="273"/>
      <c r="I92" s="273"/>
      <c r="J92" s="273"/>
      <c r="K92" s="128"/>
    </row>
    <row r="93" spans="1:11" ht="12.75">
      <c r="A93" s="273">
        <v>5</v>
      </c>
      <c r="B93" s="273">
        <f>B89+B90+B91+B92</f>
        <v>0</v>
      </c>
      <c r="C93" s="273">
        <f>C89+C90+C91+C92</f>
        <v>0</v>
      </c>
      <c r="D93" s="273">
        <f>D89+D90+D91+D92</f>
        <v>0</v>
      </c>
      <c r="E93" s="273">
        <f>B93+C93</f>
        <v>0</v>
      </c>
      <c r="F93" s="273"/>
      <c r="G93" s="273"/>
      <c r="H93" s="273"/>
      <c r="I93" s="273"/>
      <c r="J93" s="273"/>
      <c r="K93" s="128"/>
    </row>
    <row r="94" spans="1:11" ht="12.75">
      <c r="A94" s="273" t="s">
        <v>149</v>
      </c>
      <c r="B94" s="273"/>
      <c r="C94" s="273"/>
      <c r="D94" s="273"/>
      <c r="E94" s="273"/>
      <c r="F94" s="273"/>
      <c r="G94" s="273"/>
      <c r="H94" s="273"/>
      <c r="I94" s="273"/>
      <c r="J94" s="273"/>
      <c r="K94" s="128"/>
    </row>
    <row r="95" spans="1:11" ht="12.75">
      <c r="A95" s="276"/>
      <c r="B95" s="273"/>
      <c r="C95" s="273"/>
      <c r="D95" s="273"/>
      <c r="E95" s="273"/>
      <c r="F95" s="273"/>
      <c r="G95" s="273"/>
      <c r="H95" s="273"/>
      <c r="I95" s="273"/>
      <c r="J95" s="273"/>
      <c r="K95" s="128"/>
    </row>
    <row r="96" spans="1:11" ht="12.75">
      <c r="A96" s="273">
        <v>1</v>
      </c>
      <c r="B96" s="273"/>
      <c r="C96" s="273"/>
      <c r="D96" s="273"/>
      <c r="E96" s="273">
        <f>B96+C96</f>
        <v>0</v>
      </c>
      <c r="F96" s="273"/>
      <c r="G96" s="273"/>
      <c r="H96" s="273"/>
      <c r="I96" s="273"/>
      <c r="J96" s="273"/>
      <c r="K96" s="128"/>
    </row>
    <row r="97" spans="1:11" ht="12.75">
      <c r="A97" s="273">
        <v>2</v>
      </c>
      <c r="B97" s="273"/>
      <c r="C97" s="273"/>
      <c r="D97" s="273"/>
      <c r="E97" s="273">
        <f>B97+C97</f>
        <v>0</v>
      </c>
      <c r="F97" s="273"/>
      <c r="G97" s="273"/>
      <c r="H97" s="273"/>
      <c r="I97" s="273"/>
      <c r="J97" s="273"/>
      <c r="K97" s="128"/>
    </row>
    <row r="98" spans="1:11" ht="12.75">
      <c r="A98" s="273">
        <v>3</v>
      </c>
      <c r="B98" s="273"/>
      <c r="C98" s="273"/>
      <c r="D98" s="273"/>
      <c r="E98" s="273">
        <f>B98+C98</f>
        <v>0</v>
      </c>
      <c r="F98" s="273"/>
      <c r="G98" s="273"/>
      <c r="H98" s="273"/>
      <c r="I98" s="273"/>
      <c r="J98" s="273"/>
      <c r="K98" s="128"/>
    </row>
    <row r="99" spans="1:11" ht="12.75">
      <c r="A99" s="273">
        <v>4</v>
      </c>
      <c r="B99" s="273"/>
      <c r="C99" s="273"/>
      <c r="D99" s="273"/>
      <c r="E99" s="273">
        <f>B99+C99</f>
        <v>0</v>
      </c>
      <c r="F99" s="273"/>
      <c r="G99" s="273"/>
      <c r="H99" s="273"/>
      <c r="I99" s="273"/>
      <c r="J99" s="273"/>
      <c r="K99" s="128"/>
    </row>
    <row r="100" spans="1:11" ht="12.75">
      <c r="A100" s="273">
        <v>5</v>
      </c>
      <c r="B100" s="273">
        <f>B96+B97+B98+B99</f>
        <v>0</v>
      </c>
      <c r="C100" s="273">
        <f>C96+C97+C98+C99</f>
        <v>0</v>
      </c>
      <c r="D100" s="273">
        <f>D96+D97+D98+D99</f>
        <v>0</v>
      </c>
      <c r="E100" s="273">
        <f>B100+C100</f>
        <v>0</v>
      </c>
      <c r="F100" s="273"/>
      <c r="G100" s="273"/>
      <c r="H100" s="273"/>
      <c r="I100" s="273"/>
      <c r="J100" s="273"/>
      <c r="K100" s="128"/>
    </row>
    <row r="101" spans="1:11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1:11" ht="12.7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</row>
    <row r="103" spans="1:11" ht="12.7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</row>
    <row r="104" spans="1:11" ht="12.7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</row>
    <row r="105" spans="1:11" ht="12.7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  <row r="111" spans="1:11" ht="12.7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</row>
    <row r="112" spans="1:11" ht="12.7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1" ht="12.7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</row>
    <row r="115" spans="1:11" ht="12.7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1:11" ht="12.7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</row>
    <row r="117" spans="1:11" ht="12.7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</row>
    <row r="118" spans="1:11" ht="12.7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</row>
    <row r="119" spans="1:11" ht="12.7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</row>
    <row r="120" spans="1:11" ht="12.7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</row>
    <row r="121" spans="1:11" ht="12.75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</row>
    <row r="122" spans="1:11" ht="12.7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</row>
    <row r="123" spans="1:11" ht="12.7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</row>
    <row r="124" spans="1:11" ht="12.7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</row>
    <row r="125" spans="1:11" ht="12.75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</row>
    <row r="126" spans="1:11" ht="12.75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</row>
    <row r="127" spans="1:11" ht="12.75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</row>
    <row r="128" spans="1:11" ht="12.7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</row>
    <row r="129" spans="1:11" ht="12.75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</row>
    <row r="130" spans="1:11" ht="12.75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</row>
    <row r="131" spans="1:11" ht="12.75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</row>
    <row r="132" spans="1:11" ht="12.75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</row>
    <row r="133" spans="1:11" ht="12.7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</row>
    <row r="134" spans="1:11" ht="12.7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</row>
    <row r="135" spans="1:11" ht="12.7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</row>
    <row r="136" spans="1:11" ht="12.75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</row>
    <row r="137" spans="1:11" ht="12.7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</row>
    <row r="138" spans="1:11" ht="12.7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</row>
    <row r="139" spans="1:11" ht="12.75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</row>
    <row r="140" spans="1:11" ht="12.7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</row>
    <row r="141" spans="1:11" ht="12.7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</row>
    <row r="142" spans="1:11" ht="12.7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</row>
    <row r="143" spans="1:11" ht="12.7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</row>
    <row r="144" spans="1:11" ht="12.7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</row>
    <row r="145" spans="1:11" ht="12.7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</row>
    <row r="146" spans="1:11" ht="12.7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</row>
    <row r="147" spans="1:11" ht="12.7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</row>
    <row r="148" spans="1:11" ht="12.75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</row>
    <row r="149" spans="1:11" ht="12.7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</row>
    <row r="150" spans="1:11" ht="12.7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</row>
    <row r="151" spans="1:11" ht="12.7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</row>
    <row r="152" spans="1:11" ht="12.7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</row>
    <row r="153" spans="1:11" ht="12.7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</row>
    <row r="154" spans="1:11" ht="12.7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</row>
    <row r="155" spans="1:11" ht="12.7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</row>
    <row r="156" spans="1:11" ht="12.75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</row>
    <row r="157" spans="1:11" ht="12.7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</row>
    <row r="158" spans="1:11" ht="12.75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</row>
    <row r="159" spans="1:11" ht="12.75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</row>
    <row r="160" spans="1:11" ht="12.75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</row>
    <row r="161" spans="1:11" ht="12.75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</row>
    <row r="162" spans="1:11" ht="12.7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</row>
    <row r="163" spans="1:11" ht="12.75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</row>
    <row r="164" spans="1:11" ht="12.75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</row>
    <row r="165" spans="1:11" ht="12.75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</row>
    <row r="166" spans="1:11" ht="12.75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</row>
    <row r="167" spans="1:11" ht="12.75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</row>
    <row r="168" spans="1:11" ht="12.75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</row>
    <row r="169" spans="1:11" ht="12.7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</row>
    <row r="170" spans="1:11" ht="12.75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</row>
    <row r="171" spans="1:11" ht="12.7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</row>
    <row r="172" spans="1:11" ht="12.7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</row>
    <row r="173" spans="1:11" ht="12.7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</row>
    <row r="174" spans="1:11" ht="12.75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</row>
    <row r="175" spans="1:11" ht="12.75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</row>
    <row r="176" spans="1:11" ht="12.7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</row>
    <row r="177" spans="1:11" ht="12.75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</row>
    <row r="178" spans="1:11" ht="12.7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</row>
    <row r="179" spans="1:11" ht="12.7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</row>
    <row r="180" spans="1:11" ht="12.7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</row>
    <row r="181" spans="1:11" ht="12.75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</row>
    <row r="182" spans="1:11" ht="12.75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</row>
    <row r="183" spans="1:11" ht="12.75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E6AF00"/>
  </sheetPr>
  <dimension ref="A1:K183"/>
  <sheetViews>
    <sheetView zoomScalePageLayoutView="0" workbookViewId="0" topLeftCell="A1">
      <selection activeCell="B96" sqref="B96"/>
    </sheetView>
  </sheetViews>
  <sheetFormatPr defaultColWidth="9.140625" defaultRowHeight="12.75"/>
  <sheetData>
    <row r="1" spans="1:11" ht="12.7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128"/>
    </row>
    <row r="2" spans="1:11" ht="12.75">
      <c r="A2" s="273" t="s">
        <v>125</v>
      </c>
      <c r="B2" s="273"/>
      <c r="C2" s="273"/>
      <c r="D2" s="273"/>
      <c r="E2" s="273"/>
      <c r="F2" s="273"/>
      <c r="G2" s="273"/>
      <c r="H2" s="273"/>
      <c r="I2" s="273"/>
      <c r="J2" s="273"/>
      <c r="K2" s="128"/>
    </row>
    <row r="3" spans="1:11" ht="12.7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128"/>
    </row>
    <row r="4" spans="1:11" ht="12.7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128"/>
    </row>
    <row r="5" spans="1:11" ht="12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128"/>
    </row>
    <row r="6" spans="1:11" ht="12.75">
      <c r="A6" s="273" t="s">
        <v>126</v>
      </c>
      <c r="B6" s="273" t="s">
        <v>2</v>
      </c>
      <c r="C6" s="273" t="s">
        <v>3</v>
      </c>
      <c r="D6" s="273" t="s">
        <v>5</v>
      </c>
      <c r="E6" s="273" t="s">
        <v>127</v>
      </c>
      <c r="F6" s="273" t="s">
        <v>128</v>
      </c>
      <c r="G6" s="273" t="s">
        <v>129</v>
      </c>
      <c r="H6" s="273" t="s">
        <v>130</v>
      </c>
      <c r="I6" s="273" t="s">
        <v>131</v>
      </c>
      <c r="J6" s="273"/>
      <c r="K6" s="128"/>
    </row>
    <row r="7" spans="1:11" ht="12.75">
      <c r="A7" s="273"/>
      <c r="B7" s="273">
        <f>B17+B24+B31+B38+B45+B52</f>
        <v>0</v>
      </c>
      <c r="C7" s="273">
        <f>C17+C24+C31+C38+C45+C52</f>
        <v>0</v>
      </c>
      <c r="D7" s="273">
        <f>D17+D24+D31+D45+D52+D38</f>
        <v>0</v>
      </c>
      <c r="E7" s="273">
        <f>B7+C7</f>
        <v>0</v>
      </c>
      <c r="F7" s="273"/>
      <c r="G7" s="274"/>
      <c r="H7" s="273"/>
      <c r="I7" s="273"/>
      <c r="J7" s="273"/>
      <c r="K7" s="128"/>
    </row>
    <row r="8" spans="1:11" ht="12.75">
      <c r="A8" s="273" t="s">
        <v>132</v>
      </c>
      <c r="B8" s="273"/>
      <c r="C8" s="273"/>
      <c r="D8" s="273"/>
      <c r="E8" s="273"/>
      <c r="F8" s="273"/>
      <c r="G8" s="273"/>
      <c r="H8" s="273"/>
      <c r="I8" s="273"/>
      <c r="J8" s="273"/>
      <c r="K8" s="128"/>
    </row>
    <row r="9" spans="1:11" ht="12.75">
      <c r="A9" s="273" t="s">
        <v>133</v>
      </c>
      <c r="B9" s="273" t="s">
        <v>134</v>
      </c>
      <c r="C9" s="273" t="s">
        <v>135</v>
      </c>
      <c r="D9" s="273"/>
      <c r="E9" s="273"/>
      <c r="F9" s="273"/>
      <c r="G9" s="273"/>
      <c r="H9" s="273"/>
      <c r="I9" s="273"/>
      <c r="J9" s="273"/>
      <c r="K9" s="128"/>
    </row>
    <row r="10" spans="1:11" ht="12.75">
      <c r="A10" s="273"/>
      <c r="B10" s="273" t="s">
        <v>2</v>
      </c>
      <c r="C10" s="273" t="s">
        <v>3</v>
      </c>
      <c r="D10" s="273" t="s">
        <v>5</v>
      </c>
      <c r="E10" s="273" t="s">
        <v>127</v>
      </c>
      <c r="F10" s="273" t="s">
        <v>129</v>
      </c>
      <c r="G10" s="273" t="s">
        <v>130</v>
      </c>
      <c r="H10" s="273"/>
      <c r="I10" s="273"/>
      <c r="J10" s="273"/>
      <c r="K10" s="128"/>
    </row>
    <row r="11" spans="1:11" ht="12.75">
      <c r="A11" s="273" t="s">
        <v>136</v>
      </c>
      <c r="B11" s="273"/>
      <c r="C11" s="273"/>
      <c r="D11" s="273"/>
      <c r="E11" s="273"/>
      <c r="F11" s="273"/>
      <c r="G11" s="273"/>
      <c r="H11" s="273"/>
      <c r="I11" s="273"/>
      <c r="J11" s="273"/>
      <c r="K11" s="128"/>
    </row>
    <row r="12" spans="1:11" ht="12.75">
      <c r="A12" s="276"/>
      <c r="B12" s="273"/>
      <c r="C12" s="273"/>
      <c r="D12" s="273"/>
      <c r="E12" s="273"/>
      <c r="F12" s="273"/>
      <c r="G12" s="273"/>
      <c r="H12" s="273"/>
      <c r="I12" s="273"/>
      <c r="J12" s="273"/>
      <c r="K12" s="128"/>
    </row>
    <row r="13" spans="1:11" ht="12.75">
      <c r="A13" s="273">
        <v>1</v>
      </c>
      <c r="B13" s="273"/>
      <c r="C13" s="273"/>
      <c r="D13" s="273"/>
      <c r="E13" s="273">
        <f>B13+C13</f>
        <v>0</v>
      </c>
      <c r="F13" s="273"/>
      <c r="G13" s="273"/>
      <c r="H13" s="273"/>
      <c r="I13" s="273"/>
      <c r="J13" s="273"/>
      <c r="K13" s="128"/>
    </row>
    <row r="14" spans="1:11" ht="12.75">
      <c r="A14" s="273">
        <v>2</v>
      </c>
      <c r="B14" s="273"/>
      <c r="C14" s="273"/>
      <c r="D14" s="273"/>
      <c r="E14" s="273">
        <f>B14+C14</f>
        <v>0</v>
      </c>
      <c r="F14" s="273"/>
      <c r="G14" s="273"/>
      <c r="H14" s="273"/>
      <c r="I14" s="273"/>
      <c r="J14" s="273"/>
      <c r="K14" s="128"/>
    </row>
    <row r="15" spans="1:11" ht="12.75">
      <c r="A15" s="273">
        <v>3</v>
      </c>
      <c r="B15" s="273"/>
      <c r="C15" s="273"/>
      <c r="D15" s="273"/>
      <c r="E15" s="273">
        <f>B15+C15</f>
        <v>0</v>
      </c>
      <c r="F15" s="273"/>
      <c r="G15" s="273"/>
      <c r="H15" s="273"/>
      <c r="I15" s="273"/>
      <c r="J15" s="273"/>
      <c r="K15" s="128"/>
    </row>
    <row r="16" spans="1:11" ht="12.75">
      <c r="A16" s="273">
        <v>4</v>
      </c>
      <c r="B16" s="273"/>
      <c r="C16" s="273"/>
      <c r="D16" s="273"/>
      <c r="E16" s="273">
        <f>B16+C16</f>
        <v>0</v>
      </c>
      <c r="F16" s="273"/>
      <c r="G16" s="273"/>
      <c r="H16" s="273"/>
      <c r="I16" s="273"/>
      <c r="J16" s="273"/>
      <c r="K16" s="128"/>
    </row>
    <row r="17" spans="1:11" ht="12.75">
      <c r="A17" s="273">
        <v>5</v>
      </c>
      <c r="B17" s="273">
        <f>B13+B14+B15+B16</f>
        <v>0</v>
      </c>
      <c r="C17" s="273">
        <f>C13+C14+C15+C16</f>
        <v>0</v>
      </c>
      <c r="D17" s="273">
        <f>D13+D14+D15+D16</f>
        <v>0</v>
      </c>
      <c r="E17" s="273">
        <f>B17+C17</f>
        <v>0</v>
      </c>
      <c r="F17" s="273"/>
      <c r="G17" s="273"/>
      <c r="H17" s="273"/>
      <c r="I17" s="273"/>
      <c r="J17" s="273"/>
      <c r="K17" s="128"/>
    </row>
    <row r="18" spans="1:11" ht="12.75">
      <c r="A18" s="273" t="s">
        <v>137</v>
      </c>
      <c r="B18" s="273"/>
      <c r="C18" s="273"/>
      <c r="D18" s="273"/>
      <c r="E18" s="273"/>
      <c r="F18" s="273"/>
      <c r="G18" s="273"/>
      <c r="H18" s="273"/>
      <c r="I18" s="273"/>
      <c r="J18" s="273"/>
      <c r="K18" s="128"/>
    </row>
    <row r="19" spans="1:11" ht="12.75">
      <c r="A19" s="276"/>
      <c r="B19" s="273"/>
      <c r="C19" s="273"/>
      <c r="D19" s="273"/>
      <c r="E19" s="273"/>
      <c r="F19" s="273"/>
      <c r="G19" s="273"/>
      <c r="H19" s="273"/>
      <c r="I19" s="273"/>
      <c r="J19" s="273"/>
      <c r="K19" s="128"/>
    </row>
    <row r="20" spans="1:11" ht="12.75">
      <c r="A20" s="273">
        <v>1</v>
      </c>
      <c r="B20" s="273"/>
      <c r="C20" s="273"/>
      <c r="D20" s="273"/>
      <c r="E20" s="273">
        <f>B20+C20</f>
        <v>0</v>
      </c>
      <c r="F20" s="273"/>
      <c r="G20" s="273"/>
      <c r="H20" s="273"/>
      <c r="I20" s="273"/>
      <c r="J20" s="273"/>
      <c r="K20" s="128"/>
    </row>
    <row r="21" spans="1:11" ht="12.75">
      <c r="A21" s="273">
        <v>2</v>
      </c>
      <c r="B21" s="273"/>
      <c r="C21" s="273"/>
      <c r="D21" s="273"/>
      <c r="E21" s="273">
        <f>B21+C21</f>
        <v>0</v>
      </c>
      <c r="F21" s="273"/>
      <c r="G21" s="273"/>
      <c r="H21" s="273"/>
      <c r="I21" s="273"/>
      <c r="J21" s="273"/>
      <c r="K21" s="128"/>
    </row>
    <row r="22" spans="1:11" ht="12.75">
      <c r="A22" s="273">
        <v>3</v>
      </c>
      <c r="B22" s="273"/>
      <c r="C22" s="273"/>
      <c r="D22" s="273"/>
      <c r="E22" s="273">
        <f>B22+C22</f>
        <v>0</v>
      </c>
      <c r="F22" s="273"/>
      <c r="G22" s="273"/>
      <c r="H22" s="273"/>
      <c r="I22" s="273"/>
      <c r="J22" s="273"/>
      <c r="K22" s="128"/>
    </row>
    <row r="23" spans="1:11" ht="12.75">
      <c r="A23" s="273">
        <v>4</v>
      </c>
      <c r="B23" s="273"/>
      <c r="C23" s="273"/>
      <c r="D23" s="273"/>
      <c r="E23" s="273">
        <f>B23+C23</f>
        <v>0</v>
      </c>
      <c r="F23" s="273"/>
      <c r="G23" s="273"/>
      <c r="H23" s="273"/>
      <c r="I23" s="273"/>
      <c r="J23" s="273"/>
      <c r="K23" s="128"/>
    </row>
    <row r="24" spans="1:11" ht="12.75">
      <c r="A24" s="273">
        <v>5</v>
      </c>
      <c r="B24" s="273">
        <f>B20+B21+B22+B23</f>
        <v>0</v>
      </c>
      <c r="C24" s="273">
        <f>C20+C21+C22+C23</f>
        <v>0</v>
      </c>
      <c r="D24" s="273">
        <f>D20+D21+D22+D23</f>
        <v>0</v>
      </c>
      <c r="E24" s="273">
        <f>B24+C24</f>
        <v>0</v>
      </c>
      <c r="F24" s="273"/>
      <c r="G24" s="273"/>
      <c r="H24" s="273"/>
      <c r="I24" s="273"/>
      <c r="J24" s="273"/>
      <c r="K24" s="128"/>
    </row>
    <row r="25" spans="1:11" ht="12.75">
      <c r="A25" s="273" t="s">
        <v>138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128"/>
    </row>
    <row r="26" spans="1:11" ht="12.75">
      <c r="A26" s="276"/>
      <c r="B26" s="273"/>
      <c r="C26" s="273"/>
      <c r="D26" s="273"/>
      <c r="E26" s="273"/>
      <c r="F26" s="273"/>
      <c r="G26" s="273"/>
      <c r="H26" s="273"/>
      <c r="I26" s="273"/>
      <c r="J26" s="273"/>
      <c r="K26" s="128"/>
    </row>
    <row r="27" spans="1:11" ht="12.75">
      <c r="A27" s="273">
        <v>1</v>
      </c>
      <c r="B27" s="273"/>
      <c r="C27" s="273"/>
      <c r="D27" s="273"/>
      <c r="E27" s="273">
        <f>B27+C27</f>
        <v>0</v>
      </c>
      <c r="F27" s="273"/>
      <c r="G27" s="273"/>
      <c r="H27" s="273"/>
      <c r="I27" s="273"/>
      <c r="J27" s="273"/>
      <c r="K27" s="128"/>
    </row>
    <row r="28" spans="1:11" ht="12.75">
      <c r="A28" s="273">
        <v>2</v>
      </c>
      <c r="B28" s="273"/>
      <c r="C28" s="273"/>
      <c r="D28" s="273"/>
      <c r="E28" s="273">
        <f>B28+C28</f>
        <v>0</v>
      </c>
      <c r="F28" s="273"/>
      <c r="G28" s="273"/>
      <c r="H28" s="273"/>
      <c r="I28" s="273"/>
      <c r="J28" s="273"/>
      <c r="K28" s="128"/>
    </row>
    <row r="29" spans="1:11" ht="12.75">
      <c r="A29" s="273">
        <v>3</v>
      </c>
      <c r="B29" s="273"/>
      <c r="C29" s="273"/>
      <c r="D29" s="273"/>
      <c r="E29" s="273">
        <f>B29+C29</f>
        <v>0</v>
      </c>
      <c r="F29" s="273"/>
      <c r="G29" s="273"/>
      <c r="H29" s="273"/>
      <c r="I29" s="273"/>
      <c r="J29" s="273"/>
      <c r="K29" s="128"/>
    </row>
    <row r="30" spans="1:11" ht="12.75">
      <c r="A30" s="273">
        <v>4</v>
      </c>
      <c r="B30" s="273"/>
      <c r="C30" s="273"/>
      <c r="D30" s="273"/>
      <c r="E30" s="273">
        <f>B30+C30</f>
        <v>0</v>
      </c>
      <c r="F30" s="273"/>
      <c r="G30" s="273"/>
      <c r="H30" s="273"/>
      <c r="I30" s="273"/>
      <c r="J30" s="273"/>
      <c r="K30" s="128"/>
    </row>
    <row r="31" spans="1:11" ht="12.75">
      <c r="A31" s="273">
        <v>5</v>
      </c>
      <c r="B31" s="273">
        <f>B27+B28+B29+B30</f>
        <v>0</v>
      </c>
      <c r="C31" s="273">
        <f>C27+C28+C29+C30</f>
        <v>0</v>
      </c>
      <c r="D31" s="273">
        <f>D27+D28+D29+D30</f>
        <v>0</v>
      </c>
      <c r="E31" s="273">
        <f>B31+C31</f>
        <v>0</v>
      </c>
      <c r="F31" s="274"/>
      <c r="G31" s="273"/>
      <c r="H31" s="273"/>
      <c r="I31" s="273"/>
      <c r="J31" s="273"/>
      <c r="K31" s="128"/>
    </row>
    <row r="32" spans="1:11" ht="12.75">
      <c r="A32" s="273" t="s">
        <v>139</v>
      </c>
      <c r="B32" s="273"/>
      <c r="C32" s="273"/>
      <c r="D32" s="273"/>
      <c r="E32" s="273"/>
      <c r="F32" s="273"/>
      <c r="G32" s="273"/>
      <c r="H32" s="273"/>
      <c r="I32" s="273"/>
      <c r="J32" s="273"/>
      <c r="K32" s="128"/>
    </row>
    <row r="33" spans="1:11" ht="12.75">
      <c r="A33" s="276"/>
      <c r="B33" s="273"/>
      <c r="C33" s="273"/>
      <c r="D33" s="273"/>
      <c r="E33" s="273"/>
      <c r="F33" s="273"/>
      <c r="G33" s="273"/>
      <c r="H33" s="273"/>
      <c r="I33" s="273"/>
      <c r="J33" s="273"/>
      <c r="K33" s="128"/>
    </row>
    <row r="34" spans="1:11" ht="12.75">
      <c r="A34" s="273">
        <v>1</v>
      </c>
      <c r="B34" s="273"/>
      <c r="C34" s="273"/>
      <c r="D34" s="273"/>
      <c r="E34" s="273">
        <f>B34+C34</f>
        <v>0</v>
      </c>
      <c r="F34" s="273"/>
      <c r="G34" s="273"/>
      <c r="H34" s="273"/>
      <c r="I34" s="273"/>
      <c r="J34" s="273"/>
      <c r="K34" s="128"/>
    </row>
    <row r="35" spans="1:11" ht="12.75">
      <c r="A35" s="273">
        <v>2</v>
      </c>
      <c r="B35" s="273"/>
      <c r="C35" s="273"/>
      <c r="D35" s="273"/>
      <c r="E35" s="273">
        <f>B35+C35</f>
        <v>0</v>
      </c>
      <c r="F35" s="273"/>
      <c r="G35" s="273"/>
      <c r="H35" s="273"/>
      <c r="I35" s="273"/>
      <c r="J35" s="273"/>
      <c r="K35" s="128"/>
    </row>
    <row r="36" spans="1:11" ht="12.75">
      <c r="A36" s="273">
        <v>3</v>
      </c>
      <c r="B36" s="273"/>
      <c r="C36" s="273"/>
      <c r="D36" s="273"/>
      <c r="E36" s="273">
        <f>B36+C36</f>
        <v>0</v>
      </c>
      <c r="F36" s="273"/>
      <c r="G36" s="273"/>
      <c r="H36" s="273"/>
      <c r="I36" s="273"/>
      <c r="J36" s="273"/>
      <c r="K36" s="128"/>
    </row>
    <row r="37" spans="1:11" ht="12.75">
      <c r="A37" s="273">
        <v>4</v>
      </c>
      <c r="B37" s="273"/>
      <c r="C37" s="273"/>
      <c r="D37" s="273"/>
      <c r="E37" s="273">
        <f>B37+C37</f>
        <v>0</v>
      </c>
      <c r="F37" s="273"/>
      <c r="G37" s="273"/>
      <c r="H37" s="273"/>
      <c r="I37" s="273"/>
      <c r="J37" s="273"/>
      <c r="K37" s="128"/>
    </row>
    <row r="38" spans="1:11" ht="12.75">
      <c r="A38" s="273">
        <v>5</v>
      </c>
      <c r="B38" s="273">
        <f>B34+B35+B36+B37</f>
        <v>0</v>
      </c>
      <c r="C38" s="273">
        <f>C34+C35+C36+C37</f>
        <v>0</v>
      </c>
      <c r="D38" s="273">
        <f>D34+D35+D36+D37</f>
        <v>0</v>
      </c>
      <c r="E38" s="273">
        <f>B38+C38</f>
        <v>0</v>
      </c>
      <c r="F38" s="273"/>
      <c r="G38" s="273"/>
      <c r="H38" s="273"/>
      <c r="I38" s="273"/>
      <c r="J38" s="273"/>
      <c r="K38" s="128"/>
    </row>
    <row r="39" spans="1:11" ht="12.75">
      <c r="A39" s="273" t="s">
        <v>140</v>
      </c>
      <c r="B39" s="273"/>
      <c r="C39" s="273"/>
      <c r="D39" s="273"/>
      <c r="E39" s="273"/>
      <c r="F39" s="273"/>
      <c r="G39" s="273"/>
      <c r="H39" s="273"/>
      <c r="I39" s="273"/>
      <c r="J39" s="273"/>
      <c r="K39" s="128"/>
    </row>
    <row r="40" spans="1:11" ht="12.75">
      <c r="A40" s="276"/>
      <c r="B40" s="273"/>
      <c r="C40" s="273"/>
      <c r="D40" s="273"/>
      <c r="E40" s="273"/>
      <c r="F40" s="273"/>
      <c r="G40" s="273"/>
      <c r="H40" s="273"/>
      <c r="I40" s="273"/>
      <c r="J40" s="273"/>
      <c r="K40" s="128"/>
    </row>
    <row r="41" spans="1:11" ht="12.75">
      <c r="A41" s="273">
        <v>1</v>
      </c>
      <c r="B41" s="273"/>
      <c r="C41" s="273"/>
      <c r="D41" s="273"/>
      <c r="E41" s="273">
        <f>B41+C41</f>
        <v>0</v>
      </c>
      <c r="F41" s="273"/>
      <c r="G41" s="273"/>
      <c r="H41" s="273"/>
      <c r="I41" s="273"/>
      <c r="J41" s="273"/>
      <c r="K41" s="128"/>
    </row>
    <row r="42" spans="1:11" ht="12.75">
      <c r="A42" s="273">
        <v>2</v>
      </c>
      <c r="B42" s="273"/>
      <c r="C42" s="273"/>
      <c r="D42" s="273"/>
      <c r="E42" s="273">
        <f>B42+C42</f>
        <v>0</v>
      </c>
      <c r="F42" s="273"/>
      <c r="G42" s="273"/>
      <c r="H42" s="273"/>
      <c r="I42" s="273"/>
      <c r="J42" s="273"/>
      <c r="K42" s="128"/>
    </row>
    <row r="43" spans="1:11" ht="12.75">
      <c r="A43" s="273">
        <v>3</v>
      </c>
      <c r="B43" s="273"/>
      <c r="C43" s="273"/>
      <c r="D43" s="273"/>
      <c r="E43" s="273">
        <f>B43+C43</f>
        <v>0</v>
      </c>
      <c r="F43" s="273"/>
      <c r="G43" s="273"/>
      <c r="H43" s="273"/>
      <c r="I43" s="273"/>
      <c r="J43" s="273"/>
      <c r="K43" s="128"/>
    </row>
    <row r="44" spans="1:11" ht="12.75">
      <c r="A44" s="273">
        <v>4</v>
      </c>
      <c r="B44" s="273"/>
      <c r="C44" s="273"/>
      <c r="D44" s="273"/>
      <c r="E44" s="273">
        <f>B44+C44</f>
        <v>0</v>
      </c>
      <c r="F44" s="273"/>
      <c r="G44" s="273"/>
      <c r="H44" s="273"/>
      <c r="I44" s="273"/>
      <c r="J44" s="273"/>
      <c r="K44" s="128"/>
    </row>
    <row r="45" spans="1:11" ht="12.75">
      <c r="A45" s="273">
        <v>5</v>
      </c>
      <c r="B45" s="273">
        <f>B41+B42+B43+B44</f>
        <v>0</v>
      </c>
      <c r="C45" s="273">
        <f>C41+C42+C43+C44</f>
        <v>0</v>
      </c>
      <c r="D45" s="273">
        <f>D41+D42+D43+D44</f>
        <v>0</v>
      </c>
      <c r="E45" s="273">
        <f>B45+C45</f>
        <v>0</v>
      </c>
      <c r="F45" s="273"/>
      <c r="G45" s="273"/>
      <c r="H45" s="273"/>
      <c r="I45" s="273"/>
      <c r="J45" s="273"/>
      <c r="K45" s="128"/>
    </row>
    <row r="46" spans="1:11" ht="12.75">
      <c r="A46" s="273" t="s">
        <v>141</v>
      </c>
      <c r="B46" s="273"/>
      <c r="C46" s="273"/>
      <c r="D46" s="273"/>
      <c r="E46" s="273"/>
      <c r="F46" s="273"/>
      <c r="G46" s="273"/>
      <c r="H46" s="273"/>
      <c r="I46" s="273"/>
      <c r="J46" s="273"/>
      <c r="K46" s="128"/>
    </row>
    <row r="47" spans="1:11" ht="12.75">
      <c r="A47" s="276"/>
      <c r="B47" s="273"/>
      <c r="C47" s="273"/>
      <c r="D47" s="273"/>
      <c r="E47" s="273"/>
      <c r="F47" s="273"/>
      <c r="G47" s="273"/>
      <c r="H47" s="273"/>
      <c r="I47" s="273"/>
      <c r="J47" s="273"/>
      <c r="K47" s="128"/>
    </row>
    <row r="48" spans="1:11" ht="12.75">
      <c r="A48" s="273">
        <v>1</v>
      </c>
      <c r="B48" s="273"/>
      <c r="C48" s="273"/>
      <c r="D48" s="273"/>
      <c r="E48" s="273">
        <f>B48+C48</f>
        <v>0</v>
      </c>
      <c r="F48" s="273"/>
      <c r="G48" s="273"/>
      <c r="H48" s="273"/>
      <c r="I48" s="273"/>
      <c r="J48" s="273"/>
      <c r="K48" s="128"/>
    </row>
    <row r="49" spans="1:11" ht="12.75">
      <c r="A49" s="273">
        <v>2</v>
      </c>
      <c r="B49" s="273"/>
      <c r="C49" s="273"/>
      <c r="D49" s="273"/>
      <c r="E49" s="273">
        <f>B49+C49</f>
        <v>0</v>
      </c>
      <c r="F49" s="273"/>
      <c r="G49" s="273"/>
      <c r="H49" s="273"/>
      <c r="I49" s="273"/>
      <c r="J49" s="273"/>
      <c r="K49" s="128"/>
    </row>
    <row r="50" spans="1:11" ht="12.75">
      <c r="A50" s="273">
        <v>3</v>
      </c>
      <c r="B50" s="273"/>
      <c r="C50" s="273"/>
      <c r="D50" s="273"/>
      <c r="E50" s="273">
        <f>B50+C50</f>
        <v>0</v>
      </c>
      <c r="F50" s="273"/>
      <c r="G50" s="273"/>
      <c r="H50" s="273"/>
      <c r="I50" s="273"/>
      <c r="J50" s="273"/>
      <c r="K50" s="128"/>
    </row>
    <row r="51" spans="1:11" ht="12.75">
      <c r="A51" s="273">
        <v>4</v>
      </c>
      <c r="B51" s="273"/>
      <c r="C51" s="273"/>
      <c r="D51" s="273"/>
      <c r="E51" s="273">
        <f>B51+C51</f>
        <v>0</v>
      </c>
      <c r="F51" s="273"/>
      <c r="G51" s="273"/>
      <c r="H51" s="273"/>
      <c r="I51" s="273"/>
      <c r="J51" s="273"/>
      <c r="K51" s="128"/>
    </row>
    <row r="52" spans="1:11" ht="12.75">
      <c r="A52" s="273">
        <v>5</v>
      </c>
      <c r="B52" s="273">
        <f>B48+B49+B50+B51</f>
        <v>0</v>
      </c>
      <c r="C52" s="273">
        <f>C48+C49+C50+C51</f>
        <v>0</v>
      </c>
      <c r="D52" s="273">
        <f>D48+D49+D50+D51</f>
        <v>0</v>
      </c>
      <c r="E52" s="273">
        <f>B52+C52</f>
        <v>0</v>
      </c>
      <c r="F52" s="273"/>
      <c r="G52" s="273"/>
      <c r="H52" s="273"/>
      <c r="I52" s="273"/>
      <c r="J52" s="273"/>
      <c r="K52" s="128"/>
    </row>
    <row r="53" spans="1:11" ht="12.75">
      <c r="A53" s="273" t="s">
        <v>142</v>
      </c>
      <c r="B53" s="273"/>
      <c r="C53" s="273"/>
      <c r="D53" s="273"/>
      <c r="E53" s="273"/>
      <c r="F53" s="273"/>
      <c r="G53" s="273"/>
      <c r="H53" s="273"/>
      <c r="I53" s="273"/>
      <c r="J53" s="273"/>
      <c r="K53" s="128"/>
    </row>
    <row r="54" spans="1:11" ht="12.75">
      <c r="A54" s="273" t="s">
        <v>126</v>
      </c>
      <c r="B54" s="273" t="s">
        <v>2</v>
      </c>
      <c r="C54" s="273" t="s">
        <v>3</v>
      </c>
      <c r="D54" s="273" t="s">
        <v>5</v>
      </c>
      <c r="E54" s="273" t="s">
        <v>127</v>
      </c>
      <c r="F54" s="273" t="s">
        <v>128</v>
      </c>
      <c r="G54" s="273" t="s">
        <v>129</v>
      </c>
      <c r="H54" s="273" t="s">
        <v>130</v>
      </c>
      <c r="I54" s="273" t="s">
        <v>131</v>
      </c>
      <c r="J54" s="273"/>
      <c r="K54" s="128"/>
    </row>
    <row r="55" spans="1:11" ht="12.75">
      <c r="A55" s="273"/>
      <c r="B55" s="273">
        <f>B65+B72+B79+B86+B93+B100</f>
        <v>0</v>
      </c>
      <c r="C55" s="273">
        <f>C65+C72+C79+C86+C93+C100</f>
        <v>0</v>
      </c>
      <c r="D55" s="273">
        <f>D65+D72+D79+D93+D100+D86</f>
        <v>0</v>
      </c>
      <c r="E55" s="273">
        <f>B55+C55</f>
        <v>0</v>
      </c>
      <c r="F55" s="273"/>
      <c r="G55" s="274"/>
      <c r="H55" s="273"/>
      <c r="I55" s="273"/>
      <c r="J55" s="273"/>
      <c r="K55" s="128"/>
    </row>
    <row r="56" spans="1:11" ht="12.75">
      <c r="A56" s="273" t="s">
        <v>143</v>
      </c>
      <c r="B56" s="273"/>
      <c r="C56" s="273"/>
      <c r="D56" s="273"/>
      <c r="E56" s="273"/>
      <c r="F56" s="273"/>
      <c r="G56" s="273"/>
      <c r="H56" s="273"/>
      <c r="I56" s="273"/>
      <c r="J56" s="273"/>
      <c r="K56" s="128"/>
    </row>
    <row r="57" spans="1:11" ht="12.75">
      <c r="A57" s="273" t="s">
        <v>133</v>
      </c>
      <c r="B57" s="273" t="s">
        <v>134</v>
      </c>
      <c r="C57" s="273" t="s">
        <v>135</v>
      </c>
      <c r="D57" s="273"/>
      <c r="E57" s="273"/>
      <c r="F57" s="273"/>
      <c r="G57" s="273"/>
      <c r="H57" s="273"/>
      <c r="I57" s="273"/>
      <c r="J57" s="273"/>
      <c r="K57" s="128"/>
    </row>
    <row r="58" spans="1:11" ht="12.75">
      <c r="A58" s="273"/>
      <c r="B58" s="273" t="s">
        <v>2</v>
      </c>
      <c r="C58" s="273" t="s">
        <v>3</v>
      </c>
      <c r="D58" s="273" t="s">
        <v>5</v>
      </c>
      <c r="E58" s="273" t="s">
        <v>127</v>
      </c>
      <c r="F58" s="273" t="s">
        <v>129</v>
      </c>
      <c r="G58" s="273" t="s">
        <v>130</v>
      </c>
      <c r="H58" s="273"/>
      <c r="I58" s="273"/>
      <c r="J58" s="273"/>
      <c r="K58" s="128"/>
    </row>
    <row r="59" spans="1:11" ht="12.75">
      <c r="A59" s="273" t="s">
        <v>144</v>
      </c>
      <c r="B59" s="273"/>
      <c r="C59" s="273"/>
      <c r="D59" s="273"/>
      <c r="E59" s="273"/>
      <c r="F59" s="273"/>
      <c r="G59" s="273"/>
      <c r="H59" s="273"/>
      <c r="I59" s="273"/>
      <c r="J59" s="273"/>
      <c r="K59" s="128"/>
    </row>
    <row r="60" spans="1:11" ht="12.75">
      <c r="A60" s="276"/>
      <c r="B60" s="273"/>
      <c r="C60" s="273"/>
      <c r="D60" s="273"/>
      <c r="E60" s="273"/>
      <c r="F60" s="273"/>
      <c r="G60" s="273"/>
      <c r="H60" s="273"/>
      <c r="I60" s="273"/>
      <c r="J60" s="273"/>
      <c r="K60" s="128"/>
    </row>
    <row r="61" spans="1:11" ht="12.75">
      <c r="A61" s="273">
        <v>1</v>
      </c>
      <c r="B61" s="273"/>
      <c r="C61" s="273"/>
      <c r="D61" s="273"/>
      <c r="E61" s="273">
        <f>B61+C61</f>
        <v>0</v>
      </c>
      <c r="F61" s="273"/>
      <c r="G61" s="273"/>
      <c r="H61" s="273"/>
      <c r="I61" s="273"/>
      <c r="J61" s="273"/>
      <c r="K61" s="128"/>
    </row>
    <row r="62" spans="1:11" ht="12.75">
      <c r="A62" s="273">
        <v>2</v>
      </c>
      <c r="B62" s="273"/>
      <c r="C62" s="273"/>
      <c r="D62" s="273"/>
      <c r="E62" s="273">
        <f>B62+C62</f>
        <v>0</v>
      </c>
      <c r="F62" s="273"/>
      <c r="G62" s="273"/>
      <c r="H62" s="273"/>
      <c r="I62" s="273"/>
      <c r="J62" s="273"/>
      <c r="K62" s="128"/>
    </row>
    <row r="63" spans="1:11" ht="12.75">
      <c r="A63" s="273">
        <v>3</v>
      </c>
      <c r="B63" s="273"/>
      <c r="C63" s="273"/>
      <c r="D63" s="273"/>
      <c r="E63" s="273">
        <f>B63+C63</f>
        <v>0</v>
      </c>
      <c r="F63" s="273"/>
      <c r="G63" s="273"/>
      <c r="H63" s="273"/>
      <c r="I63" s="273"/>
      <c r="J63" s="273"/>
      <c r="K63" s="128"/>
    </row>
    <row r="64" spans="1:11" ht="12.75">
      <c r="A64" s="273">
        <v>4</v>
      </c>
      <c r="B64" s="273"/>
      <c r="C64" s="273"/>
      <c r="D64" s="273"/>
      <c r="E64" s="273">
        <f>B64+C64</f>
        <v>0</v>
      </c>
      <c r="F64" s="273"/>
      <c r="G64" s="273"/>
      <c r="H64" s="273"/>
      <c r="I64" s="273"/>
      <c r="J64" s="273"/>
      <c r="K64" s="128"/>
    </row>
    <row r="65" spans="1:11" ht="12.75">
      <c r="A65" s="273">
        <v>5</v>
      </c>
      <c r="B65" s="273">
        <f>B61+B62+B63+B64</f>
        <v>0</v>
      </c>
      <c r="C65" s="273">
        <f>C61+C62+C63+C64</f>
        <v>0</v>
      </c>
      <c r="D65" s="273">
        <f>D61+D62+D63+D64</f>
        <v>0</v>
      </c>
      <c r="E65" s="273">
        <f>B65+C65</f>
        <v>0</v>
      </c>
      <c r="F65" s="273"/>
      <c r="G65" s="273"/>
      <c r="H65" s="273"/>
      <c r="I65" s="273"/>
      <c r="J65" s="273"/>
      <c r="K65" s="128"/>
    </row>
    <row r="66" spans="1:11" ht="12.75">
      <c r="A66" s="273" t="s">
        <v>145</v>
      </c>
      <c r="B66" s="273"/>
      <c r="C66" s="273"/>
      <c r="D66" s="273"/>
      <c r="E66" s="273"/>
      <c r="F66" s="273"/>
      <c r="G66" s="273"/>
      <c r="H66" s="273"/>
      <c r="I66" s="273"/>
      <c r="J66" s="273"/>
      <c r="K66" s="128"/>
    </row>
    <row r="67" spans="1:11" ht="12.75">
      <c r="A67" s="276"/>
      <c r="B67" s="273"/>
      <c r="C67" s="273"/>
      <c r="D67" s="273"/>
      <c r="E67" s="273"/>
      <c r="F67" s="273"/>
      <c r="G67" s="273"/>
      <c r="H67" s="273"/>
      <c r="I67" s="273"/>
      <c r="J67" s="273"/>
      <c r="K67" s="128"/>
    </row>
    <row r="68" spans="1:11" ht="12.75">
      <c r="A68" s="273">
        <v>1</v>
      </c>
      <c r="B68" s="273"/>
      <c r="C68" s="273"/>
      <c r="D68" s="273"/>
      <c r="E68" s="273">
        <f>B68+C68</f>
        <v>0</v>
      </c>
      <c r="F68" s="273"/>
      <c r="G68" s="273"/>
      <c r="H68" s="273"/>
      <c r="I68" s="273"/>
      <c r="J68" s="273"/>
      <c r="K68" s="128"/>
    </row>
    <row r="69" spans="1:11" ht="12.75">
      <c r="A69" s="273">
        <v>2</v>
      </c>
      <c r="B69" s="273"/>
      <c r="C69" s="273"/>
      <c r="D69" s="273"/>
      <c r="E69" s="273">
        <f>B69+C69</f>
        <v>0</v>
      </c>
      <c r="F69" s="273"/>
      <c r="G69" s="273"/>
      <c r="H69" s="273"/>
      <c r="I69" s="273"/>
      <c r="J69" s="273"/>
      <c r="K69" s="128"/>
    </row>
    <row r="70" spans="1:11" ht="12.75">
      <c r="A70" s="273">
        <v>3</v>
      </c>
      <c r="B70" s="273"/>
      <c r="C70" s="273"/>
      <c r="D70" s="273"/>
      <c r="E70" s="273">
        <f>B70+C70</f>
        <v>0</v>
      </c>
      <c r="F70" s="273"/>
      <c r="G70" s="273"/>
      <c r="H70" s="273"/>
      <c r="I70" s="273"/>
      <c r="J70" s="273"/>
      <c r="K70" s="128"/>
    </row>
    <row r="71" spans="1:11" ht="12.75">
      <c r="A71" s="273">
        <v>4</v>
      </c>
      <c r="B71" s="273"/>
      <c r="C71" s="273"/>
      <c r="D71" s="273"/>
      <c r="E71" s="273">
        <f>B71+C71</f>
        <v>0</v>
      </c>
      <c r="F71" s="273"/>
      <c r="G71" s="273"/>
      <c r="H71" s="273"/>
      <c r="I71" s="273"/>
      <c r="J71" s="273"/>
      <c r="K71" s="128"/>
    </row>
    <row r="72" spans="1:11" ht="12.75">
      <c r="A72" s="273">
        <v>5</v>
      </c>
      <c r="B72" s="273">
        <f>B68+B69+B70+B71</f>
        <v>0</v>
      </c>
      <c r="C72" s="273">
        <f>C68+C69+C70+C71</f>
        <v>0</v>
      </c>
      <c r="D72" s="273">
        <f>D68+D69+D70+D71</f>
        <v>0</v>
      </c>
      <c r="E72" s="273">
        <f>B72+C72</f>
        <v>0</v>
      </c>
      <c r="F72" s="273"/>
      <c r="G72" s="273"/>
      <c r="H72" s="273"/>
      <c r="I72" s="273"/>
      <c r="J72" s="273"/>
      <c r="K72" s="128"/>
    </row>
    <row r="73" spans="1:11" ht="12.75">
      <c r="A73" s="273" t="s">
        <v>146</v>
      </c>
      <c r="B73" s="273"/>
      <c r="C73" s="273"/>
      <c r="D73" s="273"/>
      <c r="E73" s="273"/>
      <c r="F73" s="273"/>
      <c r="G73" s="273"/>
      <c r="H73" s="273"/>
      <c r="I73" s="273"/>
      <c r="J73" s="273"/>
      <c r="K73" s="128"/>
    </row>
    <row r="74" spans="1:11" ht="12.75">
      <c r="A74" s="276"/>
      <c r="B74" s="273"/>
      <c r="C74" s="273"/>
      <c r="D74" s="273"/>
      <c r="E74" s="273"/>
      <c r="F74" s="273"/>
      <c r="G74" s="273"/>
      <c r="H74" s="273"/>
      <c r="I74" s="273"/>
      <c r="J74" s="273"/>
      <c r="K74" s="128"/>
    </row>
    <row r="75" spans="1:11" ht="12.75">
      <c r="A75" s="273">
        <v>1</v>
      </c>
      <c r="B75" s="273"/>
      <c r="C75" s="273"/>
      <c r="D75" s="273"/>
      <c r="E75" s="273">
        <f>B75+C75</f>
        <v>0</v>
      </c>
      <c r="F75" s="273"/>
      <c r="G75" s="273"/>
      <c r="H75" s="273"/>
      <c r="I75" s="273"/>
      <c r="J75" s="273"/>
      <c r="K75" s="128"/>
    </row>
    <row r="76" spans="1:11" ht="12.75">
      <c r="A76" s="273">
        <v>2</v>
      </c>
      <c r="B76" s="273"/>
      <c r="C76" s="273"/>
      <c r="D76" s="273"/>
      <c r="E76" s="273">
        <f>B76+C76</f>
        <v>0</v>
      </c>
      <c r="F76" s="273"/>
      <c r="G76" s="273"/>
      <c r="H76" s="273"/>
      <c r="I76" s="273"/>
      <c r="J76" s="273"/>
      <c r="K76" s="128"/>
    </row>
    <row r="77" spans="1:11" ht="12.75">
      <c r="A77" s="273">
        <v>3</v>
      </c>
      <c r="B77" s="273"/>
      <c r="C77" s="273"/>
      <c r="D77" s="273"/>
      <c r="E77" s="273">
        <f>B77+C77</f>
        <v>0</v>
      </c>
      <c r="F77" s="273"/>
      <c r="G77" s="273"/>
      <c r="H77" s="273"/>
      <c r="I77" s="273"/>
      <c r="J77" s="273"/>
      <c r="K77" s="128"/>
    </row>
    <row r="78" spans="1:11" ht="12.75">
      <c r="A78" s="273">
        <v>4</v>
      </c>
      <c r="B78" s="273"/>
      <c r="C78" s="273"/>
      <c r="D78" s="273"/>
      <c r="E78" s="273">
        <f>B78+C78</f>
        <v>0</v>
      </c>
      <c r="F78" s="273"/>
      <c r="G78" s="273"/>
      <c r="H78" s="273"/>
      <c r="I78" s="273"/>
      <c r="J78" s="273"/>
      <c r="K78" s="128"/>
    </row>
    <row r="79" spans="1:11" ht="12.75">
      <c r="A79" s="273">
        <v>5</v>
      </c>
      <c r="B79" s="273">
        <f>B75+B76+B77+B78</f>
        <v>0</v>
      </c>
      <c r="C79" s="273">
        <f>C75+C76+C77+C78</f>
        <v>0</v>
      </c>
      <c r="D79" s="273">
        <f>D75+D76+D77+D78</f>
        <v>0</v>
      </c>
      <c r="E79" s="273">
        <f>B79+C79</f>
        <v>0</v>
      </c>
      <c r="F79" s="274"/>
      <c r="G79" s="273"/>
      <c r="H79" s="273"/>
      <c r="I79" s="273"/>
      <c r="J79" s="273"/>
      <c r="K79" s="128"/>
    </row>
    <row r="80" spans="1:11" ht="12.75">
      <c r="A80" s="273" t="s">
        <v>147</v>
      </c>
      <c r="B80" s="273"/>
      <c r="C80" s="273"/>
      <c r="D80" s="273"/>
      <c r="E80" s="273"/>
      <c r="F80" s="273"/>
      <c r="G80" s="273"/>
      <c r="H80" s="273"/>
      <c r="I80" s="273"/>
      <c r="J80" s="273"/>
      <c r="K80" s="128"/>
    </row>
    <row r="81" spans="1:11" ht="12.75">
      <c r="A81" s="276"/>
      <c r="B81" s="273"/>
      <c r="C81" s="273"/>
      <c r="D81" s="273"/>
      <c r="E81" s="273"/>
      <c r="F81" s="273"/>
      <c r="G81" s="273"/>
      <c r="H81" s="273"/>
      <c r="I81" s="273"/>
      <c r="J81" s="273"/>
      <c r="K81" s="128"/>
    </row>
    <row r="82" spans="1:11" ht="12.75">
      <c r="A82" s="273">
        <v>1</v>
      </c>
      <c r="B82" s="273"/>
      <c r="C82" s="273"/>
      <c r="D82" s="273"/>
      <c r="E82" s="273">
        <f>B82+C82</f>
        <v>0</v>
      </c>
      <c r="F82" s="273"/>
      <c r="G82" s="273"/>
      <c r="H82" s="273"/>
      <c r="I82" s="273"/>
      <c r="J82" s="273"/>
      <c r="K82" s="128"/>
    </row>
    <row r="83" spans="1:11" ht="12.75">
      <c r="A83" s="273">
        <v>2</v>
      </c>
      <c r="B83" s="273"/>
      <c r="C83" s="273"/>
      <c r="D83" s="273"/>
      <c r="E83" s="273">
        <f>B83+C83</f>
        <v>0</v>
      </c>
      <c r="F83" s="273"/>
      <c r="G83" s="273"/>
      <c r="H83" s="273"/>
      <c r="I83" s="273"/>
      <c r="J83" s="273"/>
      <c r="K83" s="128"/>
    </row>
    <row r="84" spans="1:11" ht="12.75">
      <c r="A84" s="273">
        <v>3</v>
      </c>
      <c r="B84" s="273"/>
      <c r="C84" s="273"/>
      <c r="D84" s="273"/>
      <c r="E84" s="273">
        <f>B84+C84</f>
        <v>0</v>
      </c>
      <c r="F84" s="273"/>
      <c r="G84" s="273"/>
      <c r="H84" s="273"/>
      <c r="I84" s="273"/>
      <c r="J84" s="273"/>
      <c r="K84" s="128"/>
    </row>
    <row r="85" spans="1:11" ht="12.75">
      <c r="A85" s="273">
        <v>4</v>
      </c>
      <c r="B85" s="273"/>
      <c r="C85" s="273"/>
      <c r="D85" s="273"/>
      <c r="E85" s="273">
        <f>B85+C85</f>
        <v>0</v>
      </c>
      <c r="F85" s="273"/>
      <c r="G85" s="273"/>
      <c r="H85" s="273"/>
      <c r="I85" s="273"/>
      <c r="J85" s="273"/>
      <c r="K85" s="128"/>
    </row>
    <row r="86" spans="1:11" ht="12.75">
      <c r="A86" s="273">
        <v>5</v>
      </c>
      <c r="B86" s="273">
        <f>B82+B83+B84+B85</f>
        <v>0</v>
      </c>
      <c r="C86" s="273">
        <f>C82+C83+C84+C85</f>
        <v>0</v>
      </c>
      <c r="D86" s="273">
        <f>D82+D83+D84+D85</f>
        <v>0</v>
      </c>
      <c r="E86" s="273">
        <f>B86+C86</f>
        <v>0</v>
      </c>
      <c r="F86" s="273"/>
      <c r="G86" s="273"/>
      <c r="H86" s="273"/>
      <c r="I86" s="273"/>
      <c r="J86" s="273"/>
      <c r="K86" s="128"/>
    </row>
    <row r="87" spans="1:11" ht="12.75">
      <c r="A87" s="273" t="s">
        <v>148</v>
      </c>
      <c r="B87" s="273"/>
      <c r="C87" s="273"/>
      <c r="D87" s="273"/>
      <c r="E87" s="273"/>
      <c r="F87" s="273"/>
      <c r="G87" s="273"/>
      <c r="H87" s="273"/>
      <c r="I87" s="273"/>
      <c r="J87" s="273"/>
      <c r="K87" s="128"/>
    </row>
    <row r="88" spans="1:11" ht="12.75">
      <c r="A88" s="276"/>
      <c r="B88" s="273"/>
      <c r="C88" s="273"/>
      <c r="D88" s="273"/>
      <c r="E88" s="273"/>
      <c r="F88" s="273"/>
      <c r="G88" s="273"/>
      <c r="H88" s="273"/>
      <c r="I88" s="273"/>
      <c r="J88" s="273"/>
      <c r="K88" s="128"/>
    </row>
    <row r="89" spans="1:11" ht="12.75">
      <c r="A89" s="273">
        <v>1</v>
      </c>
      <c r="B89" s="273"/>
      <c r="C89" s="273"/>
      <c r="D89" s="273"/>
      <c r="E89" s="273">
        <f>B89+C89</f>
        <v>0</v>
      </c>
      <c r="F89" s="273"/>
      <c r="G89" s="273"/>
      <c r="H89" s="273"/>
      <c r="I89" s="273"/>
      <c r="J89" s="273"/>
      <c r="K89" s="128"/>
    </row>
    <row r="90" spans="1:11" ht="12.75">
      <c r="A90" s="273">
        <v>2</v>
      </c>
      <c r="B90" s="273"/>
      <c r="C90" s="273"/>
      <c r="D90" s="273"/>
      <c r="E90" s="273">
        <f>B90+C90</f>
        <v>0</v>
      </c>
      <c r="F90" s="273"/>
      <c r="G90" s="273"/>
      <c r="H90" s="273"/>
      <c r="I90" s="273"/>
      <c r="J90" s="273"/>
      <c r="K90" s="128"/>
    </row>
    <row r="91" spans="1:11" ht="12.75">
      <c r="A91" s="273">
        <v>3</v>
      </c>
      <c r="B91" s="273"/>
      <c r="C91" s="273"/>
      <c r="D91" s="273"/>
      <c r="E91" s="273">
        <f>B91+C91</f>
        <v>0</v>
      </c>
      <c r="F91" s="273"/>
      <c r="G91" s="273"/>
      <c r="H91" s="273"/>
      <c r="I91" s="273"/>
      <c r="J91" s="273"/>
      <c r="K91" s="128"/>
    </row>
    <row r="92" spans="1:11" ht="12.75">
      <c r="A92" s="273">
        <v>4</v>
      </c>
      <c r="B92" s="273"/>
      <c r="C92" s="273"/>
      <c r="D92" s="273"/>
      <c r="E92" s="273">
        <f>B92+C92</f>
        <v>0</v>
      </c>
      <c r="F92" s="273"/>
      <c r="G92" s="273"/>
      <c r="H92" s="273"/>
      <c r="I92" s="273"/>
      <c r="J92" s="273"/>
      <c r="K92" s="128"/>
    </row>
    <row r="93" spans="1:11" ht="12.75">
      <c r="A93" s="273">
        <v>5</v>
      </c>
      <c r="B93" s="273">
        <f>B89+B90+B91+B92</f>
        <v>0</v>
      </c>
      <c r="C93" s="273">
        <f>C89+C90+C91+C92</f>
        <v>0</v>
      </c>
      <c r="D93" s="273">
        <f>D89+D90+D91+D92</f>
        <v>0</v>
      </c>
      <c r="E93" s="273">
        <f>B93+C93</f>
        <v>0</v>
      </c>
      <c r="F93" s="273"/>
      <c r="G93" s="273"/>
      <c r="H93" s="273"/>
      <c r="I93" s="273"/>
      <c r="J93" s="273"/>
      <c r="K93" s="128"/>
    </row>
    <row r="94" spans="1:11" ht="12.75">
      <c r="A94" s="273" t="s">
        <v>149</v>
      </c>
      <c r="B94" s="273"/>
      <c r="C94" s="273"/>
      <c r="D94" s="273"/>
      <c r="E94" s="273"/>
      <c r="F94" s="273"/>
      <c r="G94" s="273"/>
      <c r="H94" s="273"/>
      <c r="I94" s="273"/>
      <c r="J94" s="273"/>
      <c r="K94" s="128"/>
    </row>
    <row r="95" spans="1:11" ht="12.75">
      <c r="A95" s="276"/>
      <c r="B95" s="273"/>
      <c r="C95" s="273"/>
      <c r="D95" s="273"/>
      <c r="E95" s="273"/>
      <c r="F95" s="273"/>
      <c r="G95" s="273"/>
      <c r="H95" s="273"/>
      <c r="I95" s="273"/>
      <c r="J95" s="273"/>
      <c r="K95" s="128"/>
    </row>
    <row r="96" spans="1:11" ht="12.75">
      <c r="A96" s="273">
        <v>1</v>
      </c>
      <c r="B96" s="273"/>
      <c r="C96" s="273"/>
      <c r="D96" s="273"/>
      <c r="E96" s="273">
        <f>B96+C96</f>
        <v>0</v>
      </c>
      <c r="F96" s="273"/>
      <c r="G96" s="273"/>
      <c r="H96" s="273"/>
      <c r="I96" s="273"/>
      <c r="J96" s="273"/>
      <c r="K96" s="128"/>
    </row>
    <row r="97" spans="1:11" ht="12.75">
      <c r="A97" s="273">
        <v>2</v>
      </c>
      <c r="B97" s="273"/>
      <c r="C97" s="273"/>
      <c r="D97" s="273"/>
      <c r="E97" s="273">
        <f>B97+C97</f>
        <v>0</v>
      </c>
      <c r="F97" s="273"/>
      <c r="G97" s="273"/>
      <c r="H97" s="273"/>
      <c r="I97" s="273"/>
      <c r="J97" s="273"/>
      <c r="K97" s="128"/>
    </row>
    <row r="98" spans="1:11" ht="12.75">
      <c r="A98" s="273">
        <v>3</v>
      </c>
      <c r="B98" s="273"/>
      <c r="C98" s="273"/>
      <c r="D98" s="273"/>
      <c r="E98" s="273">
        <f>B98+C98</f>
        <v>0</v>
      </c>
      <c r="F98" s="273"/>
      <c r="G98" s="273"/>
      <c r="H98" s="273"/>
      <c r="I98" s="273"/>
      <c r="J98" s="273"/>
      <c r="K98" s="128"/>
    </row>
    <row r="99" spans="1:11" ht="12.75">
      <c r="A99" s="273">
        <v>4</v>
      </c>
      <c r="B99" s="273"/>
      <c r="C99" s="273"/>
      <c r="D99" s="273"/>
      <c r="E99" s="273">
        <f>B99+C99</f>
        <v>0</v>
      </c>
      <c r="F99" s="273"/>
      <c r="G99" s="273"/>
      <c r="H99" s="273"/>
      <c r="I99" s="273"/>
      <c r="J99" s="273"/>
      <c r="K99" s="128"/>
    </row>
    <row r="100" spans="1:11" ht="12.75">
      <c r="A100" s="273">
        <v>5</v>
      </c>
      <c r="B100" s="273">
        <f>B96+B97+B98+B99</f>
        <v>0</v>
      </c>
      <c r="C100" s="273">
        <f>C96+C97+C98+C99</f>
        <v>0</v>
      </c>
      <c r="D100" s="273">
        <f>D96+D97+D98+D99</f>
        <v>0</v>
      </c>
      <c r="E100" s="273">
        <f>B100+C100</f>
        <v>0</v>
      </c>
      <c r="F100" s="273"/>
      <c r="G100" s="273"/>
      <c r="H100" s="273"/>
      <c r="I100" s="273"/>
      <c r="J100" s="273"/>
      <c r="K100" s="128"/>
    </row>
    <row r="101" spans="1:11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1:11" ht="12.7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</row>
    <row r="103" spans="1:11" ht="12.7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</row>
    <row r="104" spans="1:11" ht="12.7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</row>
    <row r="105" spans="1:11" ht="12.7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  <row r="111" spans="1:11" ht="12.7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</row>
    <row r="112" spans="1:11" ht="12.7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1" ht="12.7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</row>
    <row r="115" spans="1:11" ht="12.7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1:11" ht="12.7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</row>
    <row r="117" spans="1:11" ht="12.7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</row>
    <row r="118" spans="1:11" ht="12.7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</row>
    <row r="119" spans="1:11" ht="12.7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</row>
    <row r="120" spans="1:11" ht="12.7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</row>
    <row r="121" spans="1:11" ht="12.75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</row>
    <row r="122" spans="1:11" ht="12.7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</row>
    <row r="123" spans="1:11" ht="12.7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</row>
    <row r="124" spans="1:11" ht="12.7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</row>
    <row r="125" spans="1:11" ht="12.75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</row>
    <row r="126" spans="1:11" ht="12.75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</row>
    <row r="127" spans="1:11" ht="12.75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</row>
    <row r="128" spans="1:11" ht="12.7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</row>
    <row r="129" spans="1:11" ht="12.75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</row>
    <row r="130" spans="1:11" ht="12.75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</row>
    <row r="131" spans="1:11" ht="12.75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</row>
    <row r="132" spans="1:11" ht="12.75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</row>
    <row r="133" spans="1:11" ht="12.7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</row>
    <row r="134" spans="1:11" ht="12.7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</row>
    <row r="135" spans="1:11" ht="12.7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</row>
    <row r="136" spans="1:11" ht="12.75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</row>
    <row r="137" spans="1:11" ht="12.7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</row>
    <row r="138" spans="1:11" ht="12.7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</row>
    <row r="139" spans="1:11" ht="12.75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</row>
    <row r="140" spans="1:11" ht="12.7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</row>
    <row r="141" spans="1:11" ht="12.7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</row>
    <row r="142" spans="1:11" ht="12.7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</row>
    <row r="143" spans="1:11" ht="12.7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</row>
    <row r="144" spans="1:11" ht="12.7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</row>
    <row r="145" spans="1:11" ht="12.7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</row>
    <row r="146" spans="1:11" ht="12.7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</row>
    <row r="147" spans="1:11" ht="12.7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</row>
    <row r="148" spans="1:11" ht="12.75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</row>
    <row r="149" spans="1:11" ht="12.7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</row>
    <row r="150" spans="1:11" ht="12.7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</row>
    <row r="151" spans="1:11" ht="12.7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</row>
    <row r="152" spans="1:11" ht="12.7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</row>
    <row r="153" spans="1:11" ht="12.7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</row>
    <row r="154" spans="1:11" ht="12.7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</row>
    <row r="155" spans="1:11" ht="12.7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</row>
    <row r="156" spans="1:11" ht="12.75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</row>
    <row r="157" spans="1:11" ht="12.7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</row>
    <row r="158" spans="1:11" ht="12.75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</row>
    <row r="159" spans="1:11" ht="12.75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</row>
    <row r="160" spans="1:11" ht="12.75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</row>
    <row r="161" spans="1:11" ht="12.75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</row>
    <row r="162" spans="1:11" ht="12.7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</row>
    <row r="163" spans="1:11" ht="12.75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</row>
    <row r="164" spans="1:11" ht="12.75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</row>
    <row r="165" spans="1:11" ht="12.75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</row>
    <row r="166" spans="1:11" ht="12.75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</row>
    <row r="167" spans="1:11" ht="12.75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</row>
    <row r="168" spans="1:11" ht="12.75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</row>
    <row r="169" spans="1:11" ht="12.7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</row>
    <row r="170" spans="1:11" ht="12.75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</row>
    <row r="171" spans="1:11" ht="12.7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</row>
    <row r="172" spans="1:11" ht="12.7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</row>
    <row r="173" spans="1:11" ht="12.7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</row>
    <row r="174" spans="1:11" ht="12.75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</row>
    <row r="175" spans="1:11" ht="12.75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</row>
    <row r="176" spans="1:11" ht="12.7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</row>
    <row r="177" spans="1:11" ht="12.75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</row>
    <row r="178" spans="1:11" ht="12.7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</row>
    <row r="179" spans="1:11" ht="12.7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</row>
    <row r="180" spans="1:11" ht="12.7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</row>
    <row r="181" spans="1:11" ht="12.75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</row>
    <row r="182" spans="1:11" ht="12.75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</row>
    <row r="183" spans="1:11" ht="12.75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tabColor rgb="FFFF6565"/>
  </sheetPr>
  <dimension ref="B2:Y59"/>
  <sheetViews>
    <sheetView zoomScale="84" zoomScaleNormal="84" zoomScalePageLayoutView="0" workbookViewId="0" topLeftCell="A1">
      <selection activeCell="H23" sqref="H23:J24"/>
    </sheetView>
  </sheetViews>
  <sheetFormatPr defaultColWidth="9.140625" defaultRowHeight="12.75"/>
  <cols>
    <col min="1" max="1" width="1.28515625" style="0" customWidth="1"/>
    <col min="2" max="2" width="12.7109375" style="0" customWidth="1"/>
    <col min="3" max="3" width="7.7109375" style="0" customWidth="1"/>
    <col min="4" max="4" width="12.57421875" style="0" customWidth="1"/>
    <col min="5" max="6" width="10.140625" style="0" customWidth="1"/>
    <col min="7" max="7" width="1.28515625" style="0" customWidth="1"/>
    <col min="8" max="8" width="18.57421875" style="0" customWidth="1"/>
    <col min="9" max="9" width="7.7109375" style="0" customWidth="1"/>
    <col min="10" max="10" width="12.57421875" style="0" customWidth="1"/>
    <col min="11" max="12" width="10.140625" style="0" customWidth="1"/>
    <col min="13" max="13" width="4.140625" style="0" customWidth="1"/>
    <col min="14" max="14" width="3.8515625" style="0" customWidth="1"/>
    <col min="15" max="15" width="13.140625" style="0" customWidth="1"/>
    <col min="17" max="17" width="1.421875" style="0" customWidth="1"/>
    <col min="20" max="20" width="4.28125" style="0" customWidth="1"/>
  </cols>
  <sheetData>
    <row r="1" ht="10.5" customHeight="1"/>
    <row r="2" spans="2:12" ht="28.5" customHeight="1">
      <c r="B2" s="677" t="s">
        <v>304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</row>
    <row r="3" ht="19.5" customHeight="1" thickBot="1"/>
    <row r="4" spans="2:23" ht="18" customHeight="1" thickTop="1">
      <c r="B4" s="907" t="str">
        <f>'Tlačivo na zostavy'!$B$4</f>
        <v>Družstvo  č.  1.</v>
      </c>
      <c r="C4" s="908"/>
      <c r="D4" s="873" t="str">
        <f>'Tlačivo na zostavy'!$D$4</f>
        <v>FTC KO Fiľakovo</v>
      </c>
      <c r="E4" s="873"/>
      <c r="F4" s="874"/>
      <c r="H4" s="955" t="str">
        <f>'Tlačivo na zostavy'!$H$4</f>
        <v>Družstvo  č.  4.</v>
      </c>
      <c r="I4" s="956"/>
      <c r="J4" s="957" t="str">
        <f>'Tlačivo na zostavy'!$J$4</f>
        <v>MKK Stará Turá</v>
      </c>
      <c r="K4" s="957"/>
      <c r="L4" s="958"/>
      <c r="M4" s="1"/>
      <c r="V4" s="797" t="s">
        <v>152</v>
      </c>
      <c r="W4" s="798"/>
    </row>
    <row r="5" spans="2:23" ht="18" customHeight="1" thickBot="1">
      <c r="B5" s="913" t="s">
        <v>88</v>
      </c>
      <c r="C5" s="911"/>
      <c r="D5" s="911"/>
      <c r="E5" s="911" t="s">
        <v>46</v>
      </c>
      <c r="F5" s="912"/>
      <c r="H5" s="913" t="s">
        <v>88</v>
      </c>
      <c r="I5" s="911"/>
      <c r="J5" s="911"/>
      <c r="K5" s="911" t="s">
        <v>46</v>
      </c>
      <c r="L5" s="912"/>
      <c r="V5" s="947"/>
      <c r="W5" s="948"/>
    </row>
    <row r="6" spans="2:12" ht="12" customHeight="1">
      <c r="B6" s="939" t="s">
        <v>340</v>
      </c>
      <c r="C6" s="940"/>
      <c r="D6" s="941"/>
      <c r="E6" s="959"/>
      <c r="F6" s="922"/>
      <c r="H6" s="923" t="s">
        <v>351</v>
      </c>
      <c r="I6" s="924"/>
      <c r="J6" s="924"/>
      <c r="K6" s="863"/>
      <c r="L6" s="864"/>
    </row>
    <row r="7" spans="2:12" ht="14.25" customHeight="1" thickBot="1">
      <c r="B7" s="942"/>
      <c r="C7" s="943"/>
      <c r="D7" s="944"/>
      <c r="E7" s="865"/>
      <c r="F7" s="866"/>
      <c r="H7" s="923"/>
      <c r="I7" s="924"/>
      <c r="J7" s="924"/>
      <c r="K7" s="865"/>
      <c r="L7" s="866"/>
    </row>
    <row r="8" spans="2:25" ht="12" customHeight="1">
      <c r="B8" s="942" t="s">
        <v>341</v>
      </c>
      <c r="C8" s="943"/>
      <c r="D8" s="944"/>
      <c r="E8" s="863"/>
      <c r="F8" s="864"/>
      <c r="H8" s="923" t="s">
        <v>337</v>
      </c>
      <c r="I8" s="924"/>
      <c r="J8" s="924"/>
      <c r="K8" s="863"/>
      <c r="L8" s="864"/>
      <c r="P8" s="610"/>
      <c r="U8" s="933" t="s">
        <v>74</v>
      </c>
      <c r="V8" s="934"/>
      <c r="W8" s="934"/>
      <c r="X8" s="934"/>
      <c r="Y8" s="935"/>
    </row>
    <row r="9" spans="2:25" ht="14.25" customHeight="1">
      <c r="B9" s="960"/>
      <c r="C9" s="961"/>
      <c r="D9" s="962"/>
      <c r="E9" s="945"/>
      <c r="F9" s="946"/>
      <c r="H9" s="923"/>
      <c r="I9" s="924"/>
      <c r="J9" s="924"/>
      <c r="K9" s="865"/>
      <c r="L9" s="866"/>
      <c r="U9" s="900"/>
      <c r="V9" s="901"/>
      <c r="W9" s="901"/>
      <c r="X9" s="901"/>
      <c r="Y9" s="902"/>
    </row>
    <row r="10" spans="2:25" ht="12" customHeight="1">
      <c r="B10" s="939" t="s">
        <v>342</v>
      </c>
      <c r="C10" s="940"/>
      <c r="D10" s="941"/>
      <c r="E10" s="921"/>
      <c r="F10" s="922"/>
      <c r="H10" s="923" t="s">
        <v>338</v>
      </c>
      <c r="I10" s="924"/>
      <c r="J10" s="924"/>
      <c r="K10" s="863"/>
      <c r="L10" s="864"/>
      <c r="U10" s="900" t="s">
        <v>16</v>
      </c>
      <c r="V10" s="901"/>
      <c r="W10" s="901"/>
      <c r="X10" s="901"/>
      <c r="Y10" s="902"/>
    </row>
    <row r="11" spans="2:25" ht="14.25" customHeight="1" thickBot="1">
      <c r="B11" s="942"/>
      <c r="C11" s="943"/>
      <c r="D11" s="944"/>
      <c r="E11" s="910"/>
      <c r="F11" s="866"/>
      <c r="H11" s="923"/>
      <c r="I11" s="924"/>
      <c r="J11" s="924"/>
      <c r="K11" s="865"/>
      <c r="L11" s="866"/>
      <c r="U11" s="936"/>
      <c r="V11" s="937"/>
      <c r="W11" s="937"/>
      <c r="X11" s="937"/>
      <c r="Y11" s="938"/>
    </row>
    <row r="12" spans="2:12" ht="12" customHeight="1" thickBot="1">
      <c r="B12" s="949" t="s">
        <v>343</v>
      </c>
      <c r="C12" s="950"/>
      <c r="D12" s="951"/>
      <c r="E12" s="863"/>
      <c r="F12" s="864"/>
      <c r="H12" s="923" t="s">
        <v>339</v>
      </c>
      <c r="I12" s="924"/>
      <c r="J12" s="924"/>
      <c r="K12" s="863"/>
      <c r="L12" s="864"/>
    </row>
    <row r="13" spans="2:25" ht="14.25" customHeight="1" thickBot="1">
      <c r="B13" s="952"/>
      <c r="C13" s="953"/>
      <c r="D13" s="954"/>
      <c r="E13" s="871"/>
      <c r="F13" s="872"/>
      <c r="H13" s="925"/>
      <c r="I13" s="926"/>
      <c r="J13" s="926"/>
      <c r="K13" s="871"/>
      <c r="L13" s="872"/>
      <c r="U13" s="885" t="s">
        <v>160</v>
      </c>
      <c r="V13" s="886"/>
      <c r="W13" s="886"/>
      <c r="X13" s="886"/>
      <c r="Y13" s="887"/>
    </row>
    <row r="14" spans="21:25" ht="13.5" customHeight="1" thickBot="1" thickTop="1">
      <c r="U14" s="888"/>
      <c r="V14" s="889"/>
      <c r="W14" s="889"/>
      <c r="X14" s="889"/>
      <c r="Y14" s="890"/>
    </row>
    <row r="15" spans="2:25" ht="18" customHeight="1" thickTop="1">
      <c r="B15" s="907" t="str">
        <f>'Tlačivo na zostavy'!$B$15</f>
        <v>Družstvo  č.  2.</v>
      </c>
      <c r="C15" s="908"/>
      <c r="D15" s="873" t="str">
        <f>'Tlačivo na zostavy'!$D$15</f>
        <v>KKZ Hlohovec</v>
      </c>
      <c r="E15" s="873"/>
      <c r="F15" s="874"/>
      <c r="H15" s="907" t="str">
        <f>'Tlačivo na zostavy'!$H$15</f>
        <v>Družstvo  č.  5.</v>
      </c>
      <c r="I15" s="908"/>
      <c r="J15" s="873" t="str">
        <f>'Tlačivo na zostavy'!$J$15</f>
        <v>TJ Tatran Spišská Nová Ves</v>
      </c>
      <c r="K15" s="873"/>
      <c r="L15" s="874"/>
      <c r="M15" s="1"/>
      <c r="U15" s="900" t="s">
        <v>73</v>
      </c>
      <c r="V15" s="901"/>
      <c r="W15" s="901"/>
      <c r="X15" s="901"/>
      <c r="Y15" s="902"/>
    </row>
    <row r="16" spans="2:25" ht="18" customHeight="1">
      <c r="B16" s="913" t="s">
        <v>88</v>
      </c>
      <c r="C16" s="911"/>
      <c r="D16" s="911"/>
      <c r="E16" s="911" t="s">
        <v>46</v>
      </c>
      <c r="F16" s="912"/>
      <c r="H16" s="913" t="s">
        <v>88</v>
      </c>
      <c r="I16" s="911"/>
      <c r="J16" s="911"/>
      <c r="K16" s="911" t="s">
        <v>46</v>
      </c>
      <c r="L16" s="912"/>
      <c r="U16" s="900"/>
      <c r="V16" s="901"/>
      <c r="W16" s="901"/>
      <c r="X16" s="901"/>
      <c r="Y16" s="902"/>
    </row>
    <row r="17" spans="2:25" ht="12" customHeight="1">
      <c r="B17" s="915" t="s">
        <v>347</v>
      </c>
      <c r="C17" s="916"/>
      <c r="D17" s="917"/>
      <c r="E17" s="863"/>
      <c r="F17" s="864"/>
      <c r="H17" s="867" t="s">
        <v>344</v>
      </c>
      <c r="I17" s="868"/>
      <c r="J17" s="868"/>
      <c r="K17" s="863"/>
      <c r="L17" s="864"/>
      <c r="U17" s="888" t="s">
        <v>150</v>
      </c>
      <c r="V17" s="889"/>
      <c r="W17" s="889"/>
      <c r="X17" s="889"/>
      <c r="Y17" s="890"/>
    </row>
    <row r="18" spans="2:25" ht="14.25" customHeight="1" thickBot="1">
      <c r="B18" s="915"/>
      <c r="C18" s="916"/>
      <c r="D18" s="917"/>
      <c r="E18" s="865"/>
      <c r="F18" s="866"/>
      <c r="H18" s="867"/>
      <c r="I18" s="868"/>
      <c r="J18" s="868"/>
      <c r="K18" s="865"/>
      <c r="L18" s="866"/>
      <c r="U18" s="897"/>
      <c r="V18" s="898"/>
      <c r="W18" s="898"/>
      <c r="X18" s="898"/>
      <c r="Y18" s="899"/>
    </row>
    <row r="19" spans="2:12" ht="12" customHeight="1">
      <c r="B19" s="915" t="s">
        <v>348</v>
      </c>
      <c r="C19" s="916"/>
      <c r="D19" s="917"/>
      <c r="E19" s="909"/>
      <c r="F19" s="864"/>
      <c r="H19" s="867" t="s">
        <v>345</v>
      </c>
      <c r="I19" s="868"/>
      <c r="J19" s="868"/>
      <c r="K19" s="863"/>
      <c r="L19" s="864"/>
    </row>
    <row r="20" spans="2:12" ht="14.25" customHeight="1" thickBot="1">
      <c r="B20" s="915"/>
      <c r="C20" s="916"/>
      <c r="D20" s="917"/>
      <c r="E20" s="910"/>
      <c r="F20" s="866"/>
      <c r="H20" s="867"/>
      <c r="I20" s="868"/>
      <c r="J20" s="868"/>
      <c r="K20" s="865"/>
      <c r="L20" s="866"/>
    </row>
    <row r="21" spans="2:25" ht="12" customHeight="1">
      <c r="B21" s="915" t="s">
        <v>349</v>
      </c>
      <c r="C21" s="916"/>
      <c r="D21" s="917"/>
      <c r="E21" s="909"/>
      <c r="F21" s="864"/>
      <c r="H21" s="867" t="s">
        <v>346</v>
      </c>
      <c r="I21" s="868"/>
      <c r="J21" s="868"/>
      <c r="K21" s="863"/>
      <c r="L21" s="864"/>
      <c r="U21" s="891" t="s">
        <v>78</v>
      </c>
      <c r="V21" s="892"/>
      <c r="W21" s="892"/>
      <c r="X21" s="892"/>
      <c r="Y21" s="893"/>
    </row>
    <row r="22" spans="2:25" ht="14.25" customHeight="1">
      <c r="B22" s="915"/>
      <c r="C22" s="916"/>
      <c r="D22" s="917"/>
      <c r="E22" s="910"/>
      <c r="F22" s="866"/>
      <c r="H22" s="867"/>
      <c r="I22" s="868"/>
      <c r="J22" s="868"/>
      <c r="K22" s="865"/>
      <c r="L22" s="866"/>
      <c r="U22" s="894"/>
      <c r="V22" s="895"/>
      <c r="W22" s="895"/>
      <c r="X22" s="895"/>
      <c r="Y22" s="896"/>
    </row>
    <row r="23" spans="2:25" ht="12" customHeight="1">
      <c r="B23" s="915" t="s">
        <v>350</v>
      </c>
      <c r="C23" s="916"/>
      <c r="D23" s="917"/>
      <c r="E23" s="909"/>
      <c r="F23" s="864"/>
      <c r="H23" s="867" t="s">
        <v>352</v>
      </c>
      <c r="I23" s="868"/>
      <c r="J23" s="868"/>
      <c r="K23" s="863"/>
      <c r="L23" s="864"/>
      <c r="U23" s="857" t="s">
        <v>229</v>
      </c>
      <c r="V23" s="858"/>
      <c r="W23" s="858"/>
      <c r="X23" s="858"/>
      <c r="Y23" s="809"/>
    </row>
    <row r="24" spans="2:25" ht="14.25" customHeight="1" thickBot="1">
      <c r="B24" s="918"/>
      <c r="C24" s="919"/>
      <c r="D24" s="920"/>
      <c r="E24" s="914"/>
      <c r="F24" s="872"/>
      <c r="H24" s="869"/>
      <c r="I24" s="870"/>
      <c r="J24" s="870"/>
      <c r="K24" s="871"/>
      <c r="L24" s="872"/>
      <c r="U24" s="857"/>
      <c r="V24" s="858"/>
      <c r="W24" s="858"/>
      <c r="X24" s="858"/>
      <c r="Y24" s="809"/>
    </row>
    <row r="25" spans="21:25" ht="14.25" thickBot="1" thickTop="1">
      <c r="U25" s="927" t="s">
        <v>79</v>
      </c>
      <c r="V25" s="928"/>
      <c r="W25" s="928"/>
      <c r="X25" s="928"/>
      <c r="Y25" s="929"/>
    </row>
    <row r="26" spans="2:25" ht="18" customHeight="1" thickBot="1" thickTop="1">
      <c r="B26" s="907" t="str">
        <f>'Tlačivo na zostavy'!$B$26</f>
        <v>Družstvo  č.  3.</v>
      </c>
      <c r="C26" s="908"/>
      <c r="D26" s="873" t="str">
        <f>'Tlačivo na zostavy'!$D$26</f>
        <v>ŠK Železiarne Podbrezová</v>
      </c>
      <c r="E26" s="873"/>
      <c r="F26" s="874"/>
      <c r="H26" s="907" t="str">
        <f>'Tlačivo na zostavy'!$H$26</f>
        <v>Družstvo  č.  6.</v>
      </c>
      <c r="I26" s="908"/>
      <c r="J26" s="873" t="str">
        <f>'Tlačivo na zostavy'!$J$26</f>
        <v>KO Žarnovica</v>
      </c>
      <c r="K26" s="873"/>
      <c r="L26" s="874"/>
      <c r="M26" s="1"/>
      <c r="U26" s="930"/>
      <c r="V26" s="931"/>
      <c r="W26" s="931"/>
      <c r="X26" s="931"/>
      <c r="Y26" s="932"/>
    </row>
    <row r="27" spans="2:12" ht="18" customHeight="1">
      <c r="B27" s="913" t="s">
        <v>88</v>
      </c>
      <c r="C27" s="911"/>
      <c r="D27" s="911"/>
      <c r="E27" s="911" t="s">
        <v>46</v>
      </c>
      <c r="F27" s="912"/>
      <c r="H27" s="913" t="s">
        <v>88</v>
      </c>
      <c r="I27" s="911"/>
      <c r="J27" s="911"/>
      <c r="K27" s="911" t="s">
        <v>46</v>
      </c>
      <c r="L27" s="912"/>
    </row>
    <row r="28" spans="2:12" ht="12" customHeight="1">
      <c r="B28" s="859" t="s">
        <v>329</v>
      </c>
      <c r="C28" s="860"/>
      <c r="D28" s="860"/>
      <c r="E28" s="863"/>
      <c r="F28" s="864"/>
      <c r="H28" s="861" t="s">
        <v>333</v>
      </c>
      <c r="I28" s="862"/>
      <c r="J28" s="862"/>
      <c r="K28" s="863"/>
      <c r="L28" s="864"/>
    </row>
    <row r="29" spans="2:12" ht="14.25" customHeight="1">
      <c r="B29" s="859"/>
      <c r="C29" s="860"/>
      <c r="D29" s="860"/>
      <c r="E29" s="865"/>
      <c r="F29" s="866"/>
      <c r="H29" s="861"/>
      <c r="I29" s="862"/>
      <c r="J29" s="862"/>
      <c r="K29" s="865"/>
      <c r="L29" s="866"/>
    </row>
    <row r="30" spans="2:12" ht="12" customHeight="1">
      <c r="B30" s="859" t="s">
        <v>330</v>
      </c>
      <c r="C30" s="860"/>
      <c r="D30" s="860"/>
      <c r="E30" s="863"/>
      <c r="F30" s="864"/>
      <c r="H30" s="861" t="s">
        <v>334</v>
      </c>
      <c r="I30" s="862"/>
      <c r="J30" s="862"/>
      <c r="K30" s="863"/>
      <c r="L30" s="864"/>
    </row>
    <row r="31" spans="2:12" ht="14.25" customHeight="1">
      <c r="B31" s="859"/>
      <c r="C31" s="860"/>
      <c r="D31" s="860"/>
      <c r="E31" s="865"/>
      <c r="F31" s="866"/>
      <c r="H31" s="861"/>
      <c r="I31" s="862"/>
      <c r="J31" s="862"/>
      <c r="K31" s="865"/>
      <c r="L31" s="866"/>
    </row>
    <row r="32" spans="2:12" ht="12" customHeight="1">
      <c r="B32" s="859" t="s">
        <v>331</v>
      </c>
      <c r="C32" s="860"/>
      <c r="D32" s="860"/>
      <c r="E32" s="863"/>
      <c r="F32" s="864"/>
      <c r="H32" s="861" t="s">
        <v>335</v>
      </c>
      <c r="I32" s="862"/>
      <c r="J32" s="862"/>
      <c r="K32" s="863"/>
      <c r="L32" s="864"/>
    </row>
    <row r="33" spans="2:12" ht="14.25" customHeight="1">
      <c r="B33" s="859"/>
      <c r="C33" s="860"/>
      <c r="D33" s="860"/>
      <c r="E33" s="865"/>
      <c r="F33" s="866"/>
      <c r="H33" s="861"/>
      <c r="I33" s="862"/>
      <c r="J33" s="862"/>
      <c r="K33" s="865"/>
      <c r="L33" s="866"/>
    </row>
    <row r="34" spans="2:12" ht="12" customHeight="1">
      <c r="B34" s="859" t="s">
        <v>332</v>
      </c>
      <c r="C34" s="860"/>
      <c r="D34" s="860"/>
      <c r="E34" s="863"/>
      <c r="F34" s="864"/>
      <c r="H34" s="861" t="s">
        <v>336</v>
      </c>
      <c r="I34" s="862"/>
      <c r="J34" s="862"/>
      <c r="K34" s="863"/>
      <c r="L34" s="864"/>
    </row>
    <row r="35" spans="2:12" ht="14.25" customHeight="1" thickBot="1">
      <c r="B35" s="903"/>
      <c r="C35" s="904"/>
      <c r="D35" s="904"/>
      <c r="E35" s="871"/>
      <c r="F35" s="872"/>
      <c r="H35" s="905"/>
      <c r="I35" s="906"/>
      <c r="J35" s="906"/>
      <c r="K35" s="871"/>
      <c r="L35" s="872"/>
    </row>
    <row r="36" spans="2:12" ht="18" customHeight="1" thickTop="1">
      <c r="B36" s="2"/>
      <c r="C36" s="2"/>
      <c r="D36" s="2"/>
      <c r="E36" s="2"/>
      <c r="F36" s="2"/>
      <c r="H36" s="2"/>
      <c r="I36" s="2"/>
      <c r="J36" s="2"/>
      <c r="K36" s="2"/>
      <c r="L36" s="2"/>
    </row>
    <row r="37" spans="2:12" ht="18" customHeight="1">
      <c r="B37" s="2"/>
      <c r="C37" s="2"/>
      <c r="D37" s="2"/>
      <c r="E37" s="2"/>
      <c r="F37" s="2"/>
      <c r="H37" s="2"/>
      <c r="I37" s="2"/>
      <c r="J37" s="2"/>
      <c r="K37" s="2"/>
      <c r="L37" s="2"/>
    </row>
    <row r="38" spans="2:12" ht="18" customHeight="1">
      <c r="B38" s="2"/>
      <c r="C38" s="2"/>
      <c r="D38" s="2"/>
      <c r="E38" s="2"/>
      <c r="F38" s="2"/>
      <c r="H38" s="2"/>
      <c r="I38" s="2"/>
      <c r="J38" s="2"/>
      <c r="K38" s="2"/>
      <c r="L38" s="2"/>
    </row>
    <row r="39" spans="2:12" ht="18" customHeight="1">
      <c r="B39" s="2"/>
      <c r="C39" s="2"/>
      <c r="D39" s="2"/>
      <c r="E39" s="2"/>
      <c r="F39" s="2"/>
      <c r="H39" s="2"/>
      <c r="I39" s="2"/>
      <c r="J39" s="2"/>
      <c r="K39" s="2"/>
      <c r="L39" s="2"/>
    </row>
    <row r="40" spans="2:12" ht="18" customHeight="1">
      <c r="B40" s="2"/>
      <c r="C40" s="2"/>
      <c r="D40" s="2"/>
      <c r="E40" s="2"/>
      <c r="F40" s="2"/>
      <c r="H40" s="2"/>
      <c r="I40" s="2"/>
      <c r="J40" s="2"/>
      <c r="K40" s="2"/>
      <c r="L40" s="2"/>
    </row>
    <row r="41" spans="2:12" ht="18" customHeight="1">
      <c r="B41" s="2"/>
      <c r="C41" s="2"/>
      <c r="D41" s="2"/>
      <c r="E41" s="2"/>
      <c r="F41" s="2"/>
      <c r="H41" s="2"/>
      <c r="I41" s="2"/>
      <c r="J41" s="2"/>
      <c r="K41" s="2"/>
      <c r="L41" s="2"/>
    </row>
    <row r="42" spans="2:12" ht="18" customHeight="1">
      <c r="B42" s="2"/>
      <c r="C42" s="2"/>
      <c r="D42" s="2"/>
      <c r="E42" s="2"/>
      <c r="F42" s="2"/>
      <c r="H42" s="2"/>
      <c r="I42" s="2"/>
      <c r="J42" s="2"/>
      <c r="K42" s="2"/>
      <c r="L42" s="2"/>
    </row>
    <row r="43" spans="2:12" ht="30.75" customHeight="1">
      <c r="B43" s="2"/>
      <c r="C43" s="2"/>
      <c r="D43" s="2"/>
      <c r="E43" s="2"/>
      <c r="F43" s="2"/>
      <c r="H43" s="2"/>
      <c r="I43" s="2"/>
      <c r="J43" s="2"/>
      <c r="K43" s="2"/>
      <c r="L43" s="2"/>
    </row>
    <row r="44" spans="2:15" ht="25.5" customHeight="1">
      <c r="B44" s="876" t="s">
        <v>300</v>
      </c>
      <c r="C44" s="876"/>
      <c r="D44" s="876"/>
      <c r="E44" s="876"/>
      <c r="F44" s="876"/>
      <c r="G44" s="614"/>
      <c r="H44" s="876" t="s">
        <v>301</v>
      </c>
      <c r="I44" s="876"/>
      <c r="J44" s="613" t="str">
        <f>'Tlačivo na zostavy'!$J$40</f>
        <v>T - 1</v>
      </c>
      <c r="K44" s="876" t="s">
        <v>302</v>
      </c>
      <c r="L44" s="876"/>
      <c r="M44" s="822">
        <f>'Tlačivo na zostavy'!$M$40</f>
        <v>45376</v>
      </c>
      <c r="N44" s="822"/>
      <c r="O44" s="822"/>
    </row>
    <row r="45" spans="2:12" ht="15.75" customHeight="1">
      <c r="B45" s="2"/>
      <c r="C45" s="2"/>
      <c r="D45" s="2"/>
      <c r="E45" s="2"/>
      <c r="F45" s="2"/>
      <c r="H45" s="2"/>
      <c r="I45" s="2"/>
      <c r="J45" s="2"/>
      <c r="K45" s="2"/>
      <c r="L45" s="2"/>
    </row>
    <row r="46" spans="2:12" ht="22.5" customHeight="1" thickBot="1">
      <c r="B46" s="2"/>
      <c r="C46" s="2"/>
      <c r="D46" s="2"/>
      <c r="E46" s="2"/>
      <c r="F46" s="2"/>
      <c r="H46" s="2"/>
      <c r="I46" s="2"/>
      <c r="J46" s="2"/>
      <c r="K46" s="2"/>
      <c r="L46" s="2"/>
    </row>
    <row r="47" spans="3:15" ht="24.75" customHeight="1" thickBot="1">
      <c r="C47" s="679" t="s">
        <v>270</v>
      </c>
      <c r="D47" s="664"/>
      <c r="E47" s="661" t="s">
        <v>271</v>
      </c>
      <c r="F47" s="664"/>
      <c r="G47" s="661" t="s">
        <v>272</v>
      </c>
      <c r="H47" s="664"/>
      <c r="I47" s="661" t="s">
        <v>273</v>
      </c>
      <c r="J47" s="664"/>
      <c r="K47" s="661" t="s">
        <v>274</v>
      </c>
      <c r="L47" s="664"/>
      <c r="M47" s="661" t="s">
        <v>275</v>
      </c>
      <c r="N47" s="662"/>
      <c r="O47" s="663"/>
    </row>
    <row r="48" spans="2:15" ht="24.75" customHeight="1">
      <c r="B48" s="826">
        <f>'Tlačivo na zostavy'!B44</f>
        <v>0.4166666666666667</v>
      </c>
      <c r="C48" s="830" t="str">
        <f>$B$6</f>
        <v>Knapp Damian</v>
      </c>
      <c r="D48" s="831"/>
      <c r="E48" s="832" t="str">
        <f>$B$17</f>
        <v>Krišková Andrea</v>
      </c>
      <c r="F48" s="833"/>
      <c r="G48" s="834" t="str">
        <f>$B$28</f>
        <v>Mócová Daniela</v>
      </c>
      <c r="H48" s="835"/>
      <c r="I48" s="844" t="str">
        <f>$H$6</f>
        <v>Gordíková Nina / 71. Redaj Marek</v>
      </c>
      <c r="J48" s="875"/>
      <c r="K48" s="840" t="str">
        <f>$H$17</f>
        <v>Ogurčak Denis</v>
      </c>
      <c r="L48" s="841"/>
      <c r="M48" s="823" t="str">
        <f>$H$28</f>
        <v>Varga Simon</v>
      </c>
      <c r="N48" s="824"/>
      <c r="O48" s="825"/>
    </row>
    <row r="49" spans="2:15" ht="24.75" customHeight="1" thickBot="1">
      <c r="B49" s="827"/>
      <c r="C49" s="849" t="str">
        <f>$D$4</f>
        <v>FTC KO Fiľakovo</v>
      </c>
      <c r="D49" s="850"/>
      <c r="E49" s="851" t="str">
        <f>$D$15</f>
        <v>KKZ Hlohovec</v>
      </c>
      <c r="F49" s="852"/>
      <c r="G49" s="853" t="str">
        <f>$D$26</f>
        <v>ŠK Železiarne Podbrezová</v>
      </c>
      <c r="H49" s="854"/>
      <c r="I49" s="855" t="str">
        <f>$J$4</f>
        <v>MKK Stará Turá</v>
      </c>
      <c r="J49" s="856"/>
      <c r="K49" s="828" t="str">
        <f>$J$15</f>
        <v>TJ Tatran Spišská Nová Ves</v>
      </c>
      <c r="L49" s="829"/>
      <c r="M49" s="847" t="str">
        <f>$J$26</f>
        <v>KO Žarnovica</v>
      </c>
      <c r="N49" s="877"/>
      <c r="O49" s="878"/>
    </row>
    <row r="50" spans="2:15" ht="24.75" customHeight="1">
      <c r="B50" s="698">
        <f>'Tlačivo na zostavy'!B45</f>
        <v>0.4618055555555556</v>
      </c>
      <c r="C50" s="823" t="str">
        <f>$H$30</f>
        <v>Šmondrk Matúš</v>
      </c>
      <c r="D50" s="824"/>
      <c r="E50" s="830" t="str">
        <f>$B$8</f>
        <v>Kluka Róbert</v>
      </c>
      <c r="F50" s="837"/>
      <c r="G50" s="832" t="str">
        <f>$B$19</f>
        <v>Záturová Dominika </v>
      </c>
      <c r="H50" s="833"/>
      <c r="I50" s="834" t="str">
        <f>$B$30</f>
        <v>Balco Andrej</v>
      </c>
      <c r="J50" s="835"/>
      <c r="K50" s="844" t="str">
        <f>$H$8</f>
        <v>Bies Lukáš</v>
      </c>
      <c r="L50" s="875"/>
      <c r="M50" s="840" t="str">
        <f>$H$19</f>
        <v>Šubová Viktória</v>
      </c>
      <c r="N50" s="841"/>
      <c r="O50" s="842"/>
    </row>
    <row r="51" spans="2:15" ht="24.75" customHeight="1" thickBot="1">
      <c r="B51" s="827"/>
      <c r="C51" s="847" t="str">
        <f>$J$26</f>
        <v>KO Žarnovica</v>
      </c>
      <c r="D51" s="848"/>
      <c r="E51" s="849" t="str">
        <f>$D$4</f>
        <v>FTC KO Fiľakovo</v>
      </c>
      <c r="F51" s="850"/>
      <c r="G51" s="851" t="str">
        <f>$D$15</f>
        <v>KKZ Hlohovec</v>
      </c>
      <c r="H51" s="852"/>
      <c r="I51" s="853" t="str">
        <f>$D$26</f>
        <v>ŠK Železiarne Podbrezová</v>
      </c>
      <c r="J51" s="854"/>
      <c r="K51" s="855" t="str">
        <f>$J$4</f>
        <v>MKK Stará Turá</v>
      </c>
      <c r="L51" s="856"/>
      <c r="M51" s="828" t="str">
        <f>$J$15</f>
        <v>TJ Tatran Spišská Nová Ves</v>
      </c>
      <c r="N51" s="879"/>
      <c r="O51" s="880"/>
    </row>
    <row r="52" spans="2:15" ht="24.75" customHeight="1">
      <c r="B52" s="698">
        <f>'Tlačivo na zostavy'!B46</f>
        <v>0.5069444444444444</v>
      </c>
      <c r="C52" s="840" t="str">
        <f>$H$21</f>
        <v>Jakubov Hugo</v>
      </c>
      <c r="D52" s="843"/>
      <c r="E52" s="823" t="str">
        <f>$H$32</f>
        <v>Šmondrková Hanka</v>
      </c>
      <c r="F52" s="836"/>
      <c r="G52" s="830" t="str">
        <f>$B$10</f>
        <v>Kovács Patrik</v>
      </c>
      <c r="H52" s="837"/>
      <c r="I52" s="832" t="str">
        <f>$B$21</f>
        <v>Andreánska Zuzana</v>
      </c>
      <c r="J52" s="833"/>
      <c r="K52" s="834" t="str">
        <f>$B$32</f>
        <v>Bánik Matúš</v>
      </c>
      <c r="L52" s="838"/>
      <c r="M52" s="844" t="str">
        <f>$H$10</f>
        <v>Siváková Aneta</v>
      </c>
      <c r="N52" s="845"/>
      <c r="O52" s="846"/>
    </row>
    <row r="53" spans="2:15" ht="24.75" customHeight="1" thickBot="1">
      <c r="B53" s="827"/>
      <c r="C53" s="828" t="str">
        <f>$J$15</f>
        <v>TJ Tatran Spišská Nová Ves</v>
      </c>
      <c r="D53" s="829"/>
      <c r="E53" s="847" t="str">
        <f>$J$26</f>
        <v>KO Žarnovica</v>
      </c>
      <c r="F53" s="848"/>
      <c r="G53" s="849" t="str">
        <f>$D$4</f>
        <v>FTC KO Fiľakovo</v>
      </c>
      <c r="H53" s="850"/>
      <c r="I53" s="851" t="str">
        <f>$D$15</f>
        <v>KKZ Hlohovec</v>
      </c>
      <c r="J53" s="852"/>
      <c r="K53" s="853" t="str">
        <f>$D$26</f>
        <v>ŠK Železiarne Podbrezová</v>
      </c>
      <c r="L53" s="854"/>
      <c r="M53" s="855" t="str">
        <f>$J$4</f>
        <v>MKK Stará Turá</v>
      </c>
      <c r="N53" s="881"/>
      <c r="O53" s="882"/>
    </row>
    <row r="54" spans="2:15" ht="24.75" customHeight="1">
      <c r="B54" s="698">
        <f>'Tlačivo na zostavy'!B47</f>
        <v>0.5520833333333334</v>
      </c>
      <c r="C54" s="844" t="str">
        <f>$H$12</f>
        <v>Bičian Martin</v>
      </c>
      <c r="D54" s="875"/>
      <c r="E54" s="840" t="str">
        <f>$H$23</f>
        <v>Benko Andrej / 15. Géciová Lenka</v>
      </c>
      <c r="F54" s="843"/>
      <c r="G54" s="823" t="str">
        <f>$H$34</f>
        <v>Frimová Sofia</v>
      </c>
      <c r="H54" s="836"/>
      <c r="I54" s="830" t="str">
        <f>$B$12</f>
        <v>Bódiová Linda</v>
      </c>
      <c r="J54" s="837"/>
      <c r="K54" s="832" t="str">
        <f>$B$23</f>
        <v>Matis Sofia</v>
      </c>
      <c r="L54" s="833"/>
      <c r="M54" s="834" t="str">
        <f>$B$34</f>
        <v>Sabová Šarlota</v>
      </c>
      <c r="N54" s="838"/>
      <c r="O54" s="839"/>
    </row>
    <row r="55" spans="2:19" ht="24.75" customHeight="1" thickBot="1">
      <c r="B55" s="827"/>
      <c r="C55" s="855" t="str">
        <f>$J$4</f>
        <v>MKK Stará Turá</v>
      </c>
      <c r="D55" s="856"/>
      <c r="E55" s="828" t="str">
        <f>$J$15</f>
        <v>TJ Tatran Spišská Nová Ves</v>
      </c>
      <c r="F55" s="829"/>
      <c r="G55" s="847" t="str">
        <f>$J$26</f>
        <v>KO Žarnovica</v>
      </c>
      <c r="H55" s="848"/>
      <c r="I55" s="849" t="str">
        <f>$D$4</f>
        <v>FTC KO Fiľakovo</v>
      </c>
      <c r="J55" s="850"/>
      <c r="K55" s="851" t="str">
        <f>$D$15</f>
        <v>KKZ Hlohovec</v>
      </c>
      <c r="L55" s="852"/>
      <c r="M55" s="853" t="str">
        <f>$D$26</f>
        <v>ŠK Železiarne Podbrezová</v>
      </c>
      <c r="N55" s="883"/>
      <c r="O55" s="884"/>
      <c r="S55" s="610"/>
    </row>
    <row r="56" spans="2:15" ht="19.5" customHeight="1">
      <c r="B56" s="698">
        <f>'Tlačivo na zostavy'!B48</f>
        <v>0.5972222222222222</v>
      </c>
      <c r="C56" s="688" t="s">
        <v>0</v>
      </c>
      <c r="D56" s="689"/>
      <c r="E56" s="689"/>
      <c r="F56" s="689"/>
      <c r="G56" s="689"/>
      <c r="H56" s="689"/>
      <c r="I56" s="689"/>
      <c r="J56" s="689"/>
      <c r="K56" s="689"/>
      <c r="L56" s="689"/>
      <c r="M56" s="693" t="str">
        <f>'Tlačivo na zostavy'!$M$48</f>
        <v>T - 1</v>
      </c>
      <c r="N56" s="693"/>
      <c r="O56" s="694"/>
    </row>
    <row r="57" spans="2:15" ht="19.5" customHeight="1" thickBot="1">
      <c r="B57" s="699"/>
      <c r="C57" s="690"/>
      <c r="D57" s="691"/>
      <c r="E57" s="691"/>
      <c r="F57" s="691"/>
      <c r="G57" s="691"/>
      <c r="H57" s="691"/>
      <c r="I57" s="691"/>
      <c r="J57" s="691"/>
      <c r="K57" s="691"/>
      <c r="L57" s="691"/>
      <c r="M57" s="695" t="str">
        <f>'Tlačivo na zostavy'!$M$49</f>
        <v>2023 - 24.</v>
      </c>
      <c r="N57" s="695"/>
      <c r="O57" s="696"/>
    </row>
    <row r="58" spans="2:12" ht="18" customHeight="1">
      <c r="B58" s="2"/>
      <c r="C58" s="2"/>
      <c r="D58" s="2"/>
      <c r="E58" s="2"/>
      <c r="F58" s="2"/>
      <c r="H58" s="2"/>
      <c r="I58" s="2"/>
      <c r="J58" s="2"/>
      <c r="K58" s="2"/>
      <c r="L58" s="2"/>
    </row>
    <row r="59" spans="2:12" ht="18" customHeight="1">
      <c r="B59" s="2"/>
      <c r="C59" s="2"/>
      <c r="D59" s="2"/>
      <c r="E59" s="2"/>
      <c r="F59" s="2"/>
      <c r="H59" s="2"/>
      <c r="I59" s="2"/>
      <c r="J59" s="2"/>
      <c r="K59" s="2"/>
      <c r="L59" s="2"/>
    </row>
  </sheetData>
  <sheetProtection password="D839" sheet="1" objects="1" scenarios="1" selectLockedCells="1"/>
  <mergeCells count="148">
    <mergeCell ref="V4:W5"/>
    <mergeCell ref="B12:D13"/>
    <mergeCell ref="B4:C4"/>
    <mergeCell ref="D4:F4"/>
    <mergeCell ref="H4:I4"/>
    <mergeCell ref="J4:L4"/>
    <mergeCell ref="E6:F7"/>
    <mergeCell ref="K6:L7"/>
    <mergeCell ref="B8:D9"/>
    <mergeCell ref="H8:J9"/>
    <mergeCell ref="U25:Y26"/>
    <mergeCell ref="U8:Y9"/>
    <mergeCell ref="U10:Y11"/>
    <mergeCell ref="B6:D7"/>
    <mergeCell ref="H6:J7"/>
    <mergeCell ref="B10:D11"/>
    <mergeCell ref="E8:F9"/>
    <mergeCell ref="K8:L9"/>
    <mergeCell ref="B15:C15"/>
    <mergeCell ref="B26:C26"/>
    <mergeCell ref="B5:D5"/>
    <mergeCell ref="E5:F5"/>
    <mergeCell ref="H5:J5"/>
    <mergeCell ref="K5:L5"/>
    <mergeCell ref="E10:F11"/>
    <mergeCell ref="E12:F13"/>
    <mergeCell ref="K10:L11"/>
    <mergeCell ref="H12:J13"/>
    <mergeCell ref="H10:J11"/>
    <mergeCell ref="B19:D20"/>
    <mergeCell ref="H19:J20"/>
    <mergeCell ref="E17:F18"/>
    <mergeCell ref="B23:D24"/>
    <mergeCell ref="B17:D18"/>
    <mergeCell ref="H17:J18"/>
    <mergeCell ref="B21:D22"/>
    <mergeCell ref="H26:I26"/>
    <mergeCell ref="E23:F24"/>
    <mergeCell ref="B27:D27"/>
    <mergeCell ref="E34:F35"/>
    <mergeCell ref="K34:L35"/>
    <mergeCell ref="E32:F33"/>
    <mergeCell ref="E27:F27"/>
    <mergeCell ref="H27:J27"/>
    <mergeCell ref="K27:L27"/>
    <mergeCell ref="J26:L26"/>
    <mergeCell ref="D15:F15"/>
    <mergeCell ref="H15:I15"/>
    <mergeCell ref="J15:L15"/>
    <mergeCell ref="H21:J22"/>
    <mergeCell ref="E19:F20"/>
    <mergeCell ref="E21:F22"/>
    <mergeCell ref="K16:L16"/>
    <mergeCell ref="B16:D16"/>
    <mergeCell ref="E16:F16"/>
    <mergeCell ref="H16:J16"/>
    <mergeCell ref="B34:D35"/>
    <mergeCell ref="H34:J35"/>
    <mergeCell ref="B28:D29"/>
    <mergeCell ref="B32:D33"/>
    <mergeCell ref="H32:J33"/>
    <mergeCell ref="H28:J29"/>
    <mergeCell ref="G53:H53"/>
    <mergeCell ref="I53:J53"/>
    <mergeCell ref="K53:L53"/>
    <mergeCell ref="C55:D55"/>
    <mergeCell ref="E55:F55"/>
    <mergeCell ref="G55:H55"/>
    <mergeCell ref="I55:J55"/>
    <mergeCell ref="K55:L55"/>
    <mergeCell ref="C54:D54"/>
    <mergeCell ref="E54:F54"/>
    <mergeCell ref="U13:Y14"/>
    <mergeCell ref="U21:Y22"/>
    <mergeCell ref="K17:L18"/>
    <mergeCell ref="K19:L20"/>
    <mergeCell ref="K21:L22"/>
    <mergeCell ref="K12:L13"/>
    <mergeCell ref="U17:Y18"/>
    <mergeCell ref="U15:Y16"/>
    <mergeCell ref="B44:F44"/>
    <mergeCell ref="B2:L2"/>
    <mergeCell ref="M49:O49"/>
    <mergeCell ref="M51:O51"/>
    <mergeCell ref="M53:O53"/>
    <mergeCell ref="M55:O55"/>
    <mergeCell ref="I51:J51"/>
    <mergeCell ref="K51:L51"/>
    <mergeCell ref="C53:D53"/>
    <mergeCell ref="E53:F53"/>
    <mergeCell ref="K32:L33"/>
    <mergeCell ref="I48:J48"/>
    <mergeCell ref="K48:L48"/>
    <mergeCell ref="K50:L50"/>
    <mergeCell ref="H44:I44"/>
    <mergeCell ref="K44:L44"/>
    <mergeCell ref="G47:H47"/>
    <mergeCell ref="I47:J47"/>
    <mergeCell ref="K47:L47"/>
    <mergeCell ref="U23:Y24"/>
    <mergeCell ref="B30:D31"/>
    <mergeCell ref="H30:J31"/>
    <mergeCell ref="K28:L29"/>
    <mergeCell ref="K30:L31"/>
    <mergeCell ref="E28:F29"/>
    <mergeCell ref="E30:F31"/>
    <mergeCell ref="H23:J24"/>
    <mergeCell ref="K23:L24"/>
    <mergeCell ref="D26:F26"/>
    <mergeCell ref="B52:B53"/>
    <mergeCell ref="C49:D49"/>
    <mergeCell ref="E49:F49"/>
    <mergeCell ref="G49:H49"/>
    <mergeCell ref="I49:J49"/>
    <mergeCell ref="C50:D50"/>
    <mergeCell ref="E50:F50"/>
    <mergeCell ref="G50:H50"/>
    <mergeCell ref="I50:J50"/>
    <mergeCell ref="B50:B51"/>
    <mergeCell ref="M50:O50"/>
    <mergeCell ref="C52:D52"/>
    <mergeCell ref="E52:F52"/>
    <mergeCell ref="G52:H52"/>
    <mergeCell ref="I52:J52"/>
    <mergeCell ref="K52:L52"/>
    <mergeCell ref="M52:O52"/>
    <mergeCell ref="C51:D51"/>
    <mergeCell ref="E51:F51"/>
    <mergeCell ref="G51:H51"/>
    <mergeCell ref="G54:H54"/>
    <mergeCell ref="I54:J54"/>
    <mergeCell ref="K54:L54"/>
    <mergeCell ref="M54:O54"/>
    <mergeCell ref="B56:B57"/>
    <mergeCell ref="C56:L57"/>
    <mergeCell ref="B54:B55"/>
    <mergeCell ref="M57:O57"/>
    <mergeCell ref="M56:O56"/>
    <mergeCell ref="M44:O44"/>
    <mergeCell ref="M48:O48"/>
    <mergeCell ref="M47:O47"/>
    <mergeCell ref="B48:B49"/>
    <mergeCell ref="K49:L49"/>
    <mergeCell ref="C48:D48"/>
    <mergeCell ref="E48:F48"/>
    <mergeCell ref="G48:H48"/>
    <mergeCell ref="C47:D47"/>
    <mergeCell ref="E47:F47"/>
  </mergeCells>
  <printOptions horizontalCentered="1"/>
  <pageMargins left="0.11811023622047245" right="0.11811023622047245" top="0.11811023622047245" bottom="0.11811023622047245" header="0.5118110236220472" footer="0.5118110236220472"/>
  <pageSetup blackAndWhite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S125"/>
  <sheetViews>
    <sheetView zoomScale="71" zoomScaleNormal="71" zoomScalePageLayoutView="0" workbookViewId="0" topLeftCell="A88">
      <selection activeCell="M105" sqref="M105"/>
    </sheetView>
  </sheetViews>
  <sheetFormatPr defaultColWidth="9.140625" defaultRowHeight="12.75"/>
  <cols>
    <col min="1" max="1" width="5.28125" style="166" customWidth="1"/>
    <col min="2" max="2" width="30.7109375" style="166" customWidth="1"/>
    <col min="3" max="3" width="3.7109375" style="618" customWidth="1"/>
    <col min="4" max="4" width="9.7109375" style="166" customWidth="1"/>
    <col min="5" max="5" width="6.57421875" style="166" customWidth="1"/>
    <col min="6" max="7" width="9.7109375" style="166" customWidth="1"/>
    <col min="8" max="8" width="4.7109375" style="166" customWidth="1"/>
    <col min="9" max="9" width="30.7109375" style="166" customWidth="1"/>
    <col min="10" max="10" width="3.7109375" style="618" customWidth="1"/>
    <col min="11" max="11" width="9.7109375" style="166" customWidth="1"/>
    <col min="12" max="12" width="6.57421875" style="166" customWidth="1"/>
    <col min="13" max="14" width="9.7109375" style="166" customWidth="1"/>
    <col min="15" max="15" width="3.28125" style="166" customWidth="1"/>
    <col min="16" max="16" width="3.8515625" style="166" customWidth="1"/>
    <col min="17" max="18" width="9.140625" style="166" customWidth="1"/>
    <col min="19" max="19" width="20.140625" style="166" customWidth="1"/>
    <col min="20" max="16384" width="9.140625" style="166" customWidth="1"/>
  </cols>
  <sheetData>
    <row r="1" ht="15" customHeight="1"/>
    <row r="2" ht="21" customHeight="1">
      <c r="B2" s="1002" t="str">
        <f>'Tlačivo na zostavy'!$X$29</f>
        <v>T - 1</v>
      </c>
    </row>
    <row r="3" spans="1:14" ht="21" customHeight="1">
      <c r="A3" s="615"/>
      <c r="B3" s="1002"/>
      <c r="C3" s="616"/>
      <c r="D3" s="999" t="s">
        <v>305</v>
      </c>
      <c r="E3" s="999"/>
      <c r="F3" s="999"/>
      <c r="G3" s="999"/>
      <c r="H3" s="999"/>
      <c r="I3" s="999"/>
      <c r="J3" s="1000" t="s">
        <v>247</v>
      </c>
      <c r="K3" s="1000"/>
      <c r="L3" s="1000"/>
      <c r="M3" s="1001">
        <f>'Tlačivo na zostavy'!$Z$25</f>
        <v>45376</v>
      </c>
      <c r="N3" s="1001"/>
    </row>
    <row r="4" spans="2:14" ht="15.75" customHeight="1" thickBot="1">
      <c r="B4" s="617" t="s">
        <v>310</v>
      </c>
      <c r="D4" s="619"/>
      <c r="E4" s="619"/>
      <c r="F4" s="619"/>
      <c r="G4" s="619"/>
      <c r="K4" s="619"/>
      <c r="L4" s="619"/>
      <c r="M4" s="619"/>
      <c r="N4" s="619"/>
    </row>
    <row r="5" spans="2:14" ht="15.75" customHeight="1" thickBot="1">
      <c r="B5" s="620"/>
      <c r="D5" s="627" t="s">
        <v>2</v>
      </c>
      <c r="E5" s="628" t="s">
        <v>5</v>
      </c>
      <c r="F5" s="628" t="s">
        <v>48</v>
      </c>
      <c r="G5" s="629" t="s">
        <v>49</v>
      </c>
      <c r="I5" s="620"/>
      <c r="K5" s="627" t="s">
        <v>2</v>
      </c>
      <c r="L5" s="628" t="s">
        <v>5</v>
      </c>
      <c r="M5" s="628" t="s">
        <v>48</v>
      </c>
      <c r="N5" s="629" t="s">
        <v>49</v>
      </c>
    </row>
    <row r="6" spans="2:14" ht="24.75" customHeight="1" thickBot="1">
      <c r="B6" s="993" t="str">
        <f>'Zap 1 Pc - TU VPISOVAŤ Mená'!$C$48</f>
        <v>Knapp Damian</v>
      </c>
      <c r="C6" s="623">
        <v>1</v>
      </c>
      <c r="D6" s="631">
        <v>102</v>
      </c>
      <c r="E6" s="632">
        <v>0</v>
      </c>
      <c r="F6" s="632">
        <v>155</v>
      </c>
      <c r="G6" s="967">
        <f>IF(SUM(F6:F9)=0,"",SUM(F6:F9))</f>
        <v>611</v>
      </c>
      <c r="H6" s="621"/>
      <c r="I6" s="993" t="str">
        <f>'Zap 1 Pc - TU VPISOVAŤ Mená'!$E$48</f>
        <v>Krišková Andrea</v>
      </c>
      <c r="J6" s="623">
        <v>2</v>
      </c>
      <c r="K6" s="631">
        <v>92</v>
      </c>
      <c r="L6" s="632">
        <v>1</v>
      </c>
      <c r="M6" s="632">
        <v>146</v>
      </c>
      <c r="N6" s="967">
        <f>IF(SUM(M6:M9)=0,"",SUM(M6:M9))</f>
        <v>532</v>
      </c>
    </row>
    <row r="7" spans="2:18" ht="24.75" customHeight="1">
      <c r="B7" s="994"/>
      <c r="C7" s="624">
        <v>2</v>
      </c>
      <c r="D7" s="633">
        <v>97</v>
      </c>
      <c r="E7" s="634">
        <v>0</v>
      </c>
      <c r="F7" s="634">
        <v>150</v>
      </c>
      <c r="G7" s="968"/>
      <c r="H7" s="621"/>
      <c r="I7" s="994"/>
      <c r="J7" s="624">
        <v>1</v>
      </c>
      <c r="K7" s="633">
        <v>92</v>
      </c>
      <c r="L7" s="634">
        <v>0</v>
      </c>
      <c r="M7" s="634">
        <v>127</v>
      </c>
      <c r="N7" s="968"/>
      <c r="Q7" s="1011" t="s">
        <v>306</v>
      </c>
      <c r="R7" s="1012"/>
    </row>
    <row r="8" spans="2:18" ht="24.75" customHeight="1" thickBot="1">
      <c r="B8" s="994"/>
      <c r="C8" s="624">
        <v>4</v>
      </c>
      <c r="D8" s="633">
        <v>105</v>
      </c>
      <c r="E8" s="634">
        <v>0</v>
      </c>
      <c r="F8" s="634">
        <v>159</v>
      </c>
      <c r="G8" s="968"/>
      <c r="H8" s="621"/>
      <c r="I8" s="994"/>
      <c r="J8" s="624">
        <v>3</v>
      </c>
      <c r="K8" s="633">
        <v>83</v>
      </c>
      <c r="L8" s="634">
        <v>1</v>
      </c>
      <c r="M8" s="634">
        <v>124</v>
      </c>
      <c r="N8" s="968"/>
      <c r="Q8" s="1013"/>
      <c r="R8" s="1014"/>
    </row>
    <row r="9" spans="2:14" ht="24.75" customHeight="1" thickBot="1">
      <c r="B9" s="625" t="str">
        <f>'Zap 1 Pc - TU VPISOVAŤ Mená'!$C$49</f>
        <v>FTC KO Fiľakovo</v>
      </c>
      <c r="C9" s="626">
        <v>3</v>
      </c>
      <c r="D9" s="635">
        <v>102</v>
      </c>
      <c r="E9" s="636">
        <v>1</v>
      </c>
      <c r="F9" s="636">
        <v>147</v>
      </c>
      <c r="G9" s="969"/>
      <c r="H9" s="621"/>
      <c r="I9" s="625" t="str">
        <f>'Zap 1 Pc - TU VPISOVAŤ Mená'!$E$49</f>
        <v>KKZ Hlohovec</v>
      </c>
      <c r="J9" s="626">
        <v>4</v>
      </c>
      <c r="K9" s="637">
        <v>91</v>
      </c>
      <c r="L9" s="638">
        <v>0</v>
      </c>
      <c r="M9" s="638">
        <v>135</v>
      </c>
      <c r="N9" s="969"/>
    </row>
    <row r="10" spans="4:19" ht="15" customHeight="1">
      <c r="D10" s="995">
        <f>IF(SUM(D6:D9)=0,"",SUM(D6:D9))</f>
        <v>406</v>
      </c>
      <c r="E10" s="963">
        <f>IF(SUM(E6:E9)=0,"",SUM(E6:E9))</f>
        <v>1</v>
      </c>
      <c r="F10" s="997">
        <f>IF(SUM(F6:F9)=0,"",SUM(F6:F9))</f>
        <v>611</v>
      </c>
      <c r="H10" s="621"/>
      <c r="K10" s="995">
        <f>IF(SUM(K6:K9)=0,"",SUM(K6:K9))</f>
        <v>358</v>
      </c>
      <c r="L10" s="963">
        <f>IF(SUM(L6:L9)=0,"",SUM(L6:L9))</f>
        <v>2</v>
      </c>
      <c r="M10" s="965">
        <f>IF(SUM(M6:M9)=0,"",SUM(M6:M9))</f>
        <v>532</v>
      </c>
      <c r="Q10" s="1004" t="s">
        <v>223</v>
      </c>
      <c r="R10" s="1005"/>
      <c r="S10" s="1006"/>
    </row>
    <row r="11" spans="4:19" ht="15.75" customHeight="1" thickBot="1">
      <c r="D11" s="996"/>
      <c r="E11" s="964"/>
      <c r="F11" s="998"/>
      <c r="H11" s="621"/>
      <c r="K11" s="996"/>
      <c r="L11" s="964"/>
      <c r="M11" s="966"/>
      <c r="Q11" s="1007"/>
      <c r="R11" s="1008"/>
      <c r="S11" s="1009"/>
    </row>
    <row r="12" spans="4:19" ht="15">
      <c r="D12" s="622"/>
      <c r="H12" s="621"/>
      <c r="Q12" s="1010" t="s">
        <v>222</v>
      </c>
      <c r="R12" s="974"/>
      <c r="S12" s="975"/>
    </row>
    <row r="13" spans="4:19" ht="15.75" thickBot="1">
      <c r="D13" s="619"/>
      <c r="H13" s="621"/>
      <c r="Q13" s="1010"/>
      <c r="R13" s="974"/>
      <c r="S13" s="975"/>
    </row>
    <row r="14" spans="2:19" ht="15.75" customHeight="1" thickBot="1">
      <c r="B14" s="620"/>
      <c r="D14" s="627" t="s">
        <v>2</v>
      </c>
      <c r="E14" s="628" t="s">
        <v>5</v>
      </c>
      <c r="F14" s="628" t="s">
        <v>48</v>
      </c>
      <c r="G14" s="629" t="s">
        <v>49</v>
      </c>
      <c r="H14" s="621"/>
      <c r="I14" s="620"/>
      <c r="K14" s="630" t="s">
        <v>2</v>
      </c>
      <c r="L14" s="628" t="s">
        <v>5</v>
      </c>
      <c r="M14" s="628" t="s">
        <v>48</v>
      </c>
      <c r="N14" s="629" t="s">
        <v>49</v>
      </c>
      <c r="Q14" s="970" t="s">
        <v>245</v>
      </c>
      <c r="R14" s="971"/>
      <c r="S14" s="972"/>
    </row>
    <row r="15" spans="2:19" ht="24.75" customHeight="1">
      <c r="B15" s="993" t="str">
        <f>'Zap 1 Pc - TU VPISOVAŤ Mená'!$G$48</f>
        <v>Mócová Daniela</v>
      </c>
      <c r="C15" s="623">
        <v>3</v>
      </c>
      <c r="D15" s="631">
        <v>91</v>
      </c>
      <c r="E15" s="632">
        <v>0</v>
      </c>
      <c r="F15" s="632">
        <v>153</v>
      </c>
      <c r="G15" s="967">
        <f>IF(SUM(F15:F18)=0,"",SUM(F15:F18))</f>
        <v>583</v>
      </c>
      <c r="H15" s="621"/>
      <c r="I15" s="993" t="str">
        <f>'Zap 1 Pc - TU VPISOVAŤ Mená'!$I$48</f>
        <v>Gordíková Nina / 71. Redaj Marek</v>
      </c>
      <c r="J15" s="623">
        <v>4</v>
      </c>
      <c r="K15" s="631">
        <v>81</v>
      </c>
      <c r="L15" s="632">
        <v>1</v>
      </c>
      <c r="M15" s="632">
        <v>125</v>
      </c>
      <c r="N15" s="967">
        <f>IF(SUM(M15:M18)=0,"",SUM(M15:M18))</f>
        <v>504</v>
      </c>
      <c r="Q15" s="973" t="s">
        <v>235</v>
      </c>
      <c r="R15" s="974"/>
      <c r="S15" s="975"/>
    </row>
    <row r="16" spans="2:19" ht="24.75" customHeight="1">
      <c r="B16" s="994"/>
      <c r="C16" s="624">
        <v>4</v>
      </c>
      <c r="D16" s="633">
        <v>91</v>
      </c>
      <c r="E16" s="634">
        <v>0</v>
      </c>
      <c r="F16" s="634">
        <v>134</v>
      </c>
      <c r="G16" s="968"/>
      <c r="H16" s="621"/>
      <c r="I16" s="994"/>
      <c r="J16" s="624">
        <v>3</v>
      </c>
      <c r="K16" s="633">
        <v>84</v>
      </c>
      <c r="L16" s="634">
        <v>2</v>
      </c>
      <c r="M16" s="634">
        <v>136</v>
      </c>
      <c r="N16" s="968"/>
      <c r="Q16" s="976"/>
      <c r="R16" s="977"/>
      <c r="S16" s="978"/>
    </row>
    <row r="17" spans="2:14" ht="24.75" customHeight="1">
      <c r="B17" s="994"/>
      <c r="C17" s="624">
        <v>6</v>
      </c>
      <c r="D17" s="633">
        <v>92</v>
      </c>
      <c r="E17" s="634">
        <v>1</v>
      </c>
      <c r="F17" s="634">
        <v>153</v>
      </c>
      <c r="G17" s="968"/>
      <c r="H17" s="621"/>
      <c r="I17" s="994"/>
      <c r="J17" s="624">
        <v>5</v>
      </c>
      <c r="K17" s="633">
        <v>84</v>
      </c>
      <c r="L17" s="634">
        <v>4</v>
      </c>
      <c r="M17" s="634">
        <v>128</v>
      </c>
      <c r="N17" s="968"/>
    </row>
    <row r="18" spans="2:14" ht="24.75" customHeight="1" thickBot="1">
      <c r="B18" s="625" t="str">
        <f>'Zap 1 Pc - TU VPISOVAŤ Mená'!$G$49</f>
        <v>ŠK Železiarne Podbrezová</v>
      </c>
      <c r="C18" s="626">
        <v>5</v>
      </c>
      <c r="D18" s="635">
        <v>93</v>
      </c>
      <c r="E18" s="636">
        <v>0</v>
      </c>
      <c r="F18" s="636">
        <v>143</v>
      </c>
      <c r="G18" s="969"/>
      <c r="H18" s="621"/>
      <c r="I18" s="625" t="str">
        <f>'Zap 1 Pc - TU VPISOVAŤ Mená'!$I$49</f>
        <v>MKK Stará Turá</v>
      </c>
      <c r="J18" s="626">
        <v>6</v>
      </c>
      <c r="K18" s="635">
        <v>81</v>
      </c>
      <c r="L18" s="636">
        <v>4</v>
      </c>
      <c r="M18" s="636">
        <v>115</v>
      </c>
      <c r="N18" s="969"/>
    </row>
    <row r="19" spans="4:19" ht="15" customHeight="1">
      <c r="D19" s="995">
        <f>IF(SUM(D15:D18)=0,"",SUM(D15:D18))</f>
        <v>367</v>
      </c>
      <c r="E19" s="963">
        <f>IF(SUM(E15:E18)=0,"",SUM(E15:E18))</f>
        <v>1</v>
      </c>
      <c r="F19" s="997">
        <f>IF(SUM(F15:F18)=0,"",SUM(F15:F18))</f>
        <v>583</v>
      </c>
      <c r="H19" s="621"/>
      <c r="K19" s="995">
        <f>IF(SUM(K15:K18)=0,"",SUM(K15:K18))</f>
        <v>330</v>
      </c>
      <c r="L19" s="963">
        <f>IF(SUM(L15:L18)=0,"",SUM(L15:L18))</f>
        <v>11</v>
      </c>
      <c r="M19" s="965">
        <f>IF(SUM(M15:M18)=0,"",SUM(M15:M18))</f>
        <v>504</v>
      </c>
      <c r="Q19" s="979" t="s">
        <v>236</v>
      </c>
      <c r="R19" s="980"/>
      <c r="S19" s="981"/>
    </row>
    <row r="20" spans="4:19" ht="15.75" customHeight="1" thickBot="1">
      <c r="D20" s="996"/>
      <c r="E20" s="964"/>
      <c r="F20" s="998"/>
      <c r="H20" s="621"/>
      <c r="K20" s="996"/>
      <c r="L20" s="964"/>
      <c r="M20" s="966"/>
      <c r="Q20" s="982"/>
      <c r="R20" s="974"/>
      <c r="S20" s="983"/>
    </row>
    <row r="21" spans="8:19" ht="15">
      <c r="H21" s="621"/>
      <c r="Q21" s="982" t="s">
        <v>226</v>
      </c>
      <c r="R21" s="974"/>
      <c r="S21" s="983"/>
    </row>
    <row r="22" spans="8:19" ht="15.75" thickBot="1">
      <c r="H22" s="621"/>
      <c r="Q22" s="984"/>
      <c r="R22" s="985"/>
      <c r="S22" s="986"/>
    </row>
    <row r="23" spans="2:19" ht="15.75" thickBot="1">
      <c r="B23" s="620"/>
      <c r="D23" s="630" t="s">
        <v>2</v>
      </c>
      <c r="E23" s="628" t="s">
        <v>5</v>
      </c>
      <c r="F23" s="628" t="s">
        <v>48</v>
      </c>
      <c r="G23" s="629" t="s">
        <v>49</v>
      </c>
      <c r="H23" s="621"/>
      <c r="I23" s="620"/>
      <c r="K23" s="630" t="s">
        <v>2</v>
      </c>
      <c r="L23" s="628" t="s">
        <v>5</v>
      </c>
      <c r="M23" s="628" t="s">
        <v>48</v>
      </c>
      <c r="N23" s="629" t="s">
        <v>49</v>
      </c>
      <c r="Q23" s="987" t="s">
        <v>237</v>
      </c>
      <c r="R23" s="988"/>
      <c r="S23" s="989"/>
    </row>
    <row r="24" spans="2:19" ht="24.75" customHeight="1" thickBot="1">
      <c r="B24" s="993" t="str">
        <f>'Zap 1 Pc - TU VPISOVAŤ Mená'!$K$48</f>
        <v>Ogurčak Denis</v>
      </c>
      <c r="C24" s="623">
        <v>5</v>
      </c>
      <c r="D24" s="631">
        <v>107</v>
      </c>
      <c r="E24" s="632">
        <v>2</v>
      </c>
      <c r="F24" s="632">
        <v>152</v>
      </c>
      <c r="G24" s="967">
        <f>IF(SUM(F24:F27)=0,"",SUM(F24:F27))</f>
        <v>572</v>
      </c>
      <c r="H24" s="621"/>
      <c r="I24" s="993" t="str">
        <f>'Zap 1 Pc - TU VPISOVAŤ Mená'!$M$48</f>
        <v>Varga Simon</v>
      </c>
      <c r="J24" s="623">
        <v>6</v>
      </c>
      <c r="K24" s="631">
        <v>91</v>
      </c>
      <c r="L24" s="632">
        <v>0</v>
      </c>
      <c r="M24" s="632">
        <v>152</v>
      </c>
      <c r="N24" s="967">
        <f>IF(SUM(M24:M27)=0,"",SUM(M24:M27))</f>
        <v>556</v>
      </c>
      <c r="Q24" s="990"/>
      <c r="R24" s="991"/>
      <c r="S24" s="992"/>
    </row>
    <row r="25" spans="2:14" ht="24.75" customHeight="1">
      <c r="B25" s="994"/>
      <c r="C25" s="624">
        <v>6</v>
      </c>
      <c r="D25" s="633">
        <v>94</v>
      </c>
      <c r="E25" s="634">
        <v>0</v>
      </c>
      <c r="F25" s="634">
        <v>139</v>
      </c>
      <c r="G25" s="968"/>
      <c r="H25" s="621"/>
      <c r="I25" s="994"/>
      <c r="J25" s="624">
        <v>5</v>
      </c>
      <c r="K25" s="633">
        <v>90</v>
      </c>
      <c r="L25" s="634">
        <v>1</v>
      </c>
      <c r="M25" s="634">
        <v>130</v>
      </c>
      <c r="N25" s="968"/>
    </row>
    <row r="26" spans="2:14" ht="24.75" customHeight="1">
      <c r="B26" s="994"/>
      <c r="C26" s="624">
        <v>2</v>
      </c>
      <c r="D26" s="633">
        <v>90</v>
      </c>
      <c r="E26" s="634">
        <v>1</v>
      </c>
      <c r="F26" s="634">
        <v>143</v>
      </c>
      <c r="G26" s="968"/>
      <c r="H26" s="621"/>
      <c r="I26" s="994"/>
      <c r="J26" s="624">
        <v>1</v>
      </c>
      <c r="K26" s="633">
        <v>90</v>
      </c>
      <c r="L26" s="634">
        <v>2</v>
      </c>
      <c r="M26" s="634">
        <v>126</v>
      </c>
      <c r="N26" s="968"/>
    </row>
    <row r="27" spans="2:14" ht="24.75" customHeight="1" thickBot="1">
      <c r="B27" s="625" t="str">
        <f>'Zap 1 Pc - TU VPISOVAŤ Mená'!$K$49</f>
        <v>TJ Tatran Spišská Nová Ves</v>
      </c>
      <c r="C27" s="626">
        <v>1</v>
      </c>
      <c r="D27" s="635">
        <v>87</v>
      </c>
      <c r="E27" s="636">
        <v>1</v>
      </c>
      <c r="F27" s="636">
        <v>138</v>
      </c>
      <c r="G27" s="969"/>
      <c r="H27" s="621"/>
      <c r="I27" s="625" t="str">
        <f>'Zap 1 Pc - TU VPISOVAŤ Mená'!$M$49</f>
        <v>KO Žarnovica</v>
      </c>
      <c r="J27" s="626">
        <v>2</v>
      </c>
      <c r="K27" s="635">
        <v>94</v>
      </c>
      <c r="L27" s="636">
        <v>1</v>
      </c>
      <c r="M27" s="636">
        <v>148</v>
      </c>
      <c r="N27" s="969"/>
    </row>
    <row r="28" spans="4:13" ht="15" customHeight="1">
      <c r="D28" s="995">
        <f>IF(SUM(D24:D27)=0,"",SUM(D24:D27))</f>
        <v>378</v>
      </c>
      <c r="E28" s="963">
        <f>IF(SUM(E24:E27)=0,"",SUM(E24:E27))</f>
        <v>4</v>
      </c>
      <c r="F28" s="997">
        <f>IF(SUM(F24:F27)=0,"",SUM(F24:F27))</f>
        <v>572</v>
      </c>
      <c r="K28" s="995">
        <f>IF(SUM(K24:K27)=0,"",SUM(K24:K27))</f>
        <v>365</v>
      </c>
      <c r="L28" s="963">
        <f>IF(SUM(L24:L27)=0,"",SUM(L24:L27))</f>
        <v>4</v>
      </c>
      <c r="M28" s="965">
        <f>IF(SUM(M24:M27)=0,"",SUM(M24:M27))</f>
        <v>556</v>
      </c>
    </row>
    <row r="29" spans="4:13" ht="15" customHeight="1" thickBot="1">
      <c r="D29" s="996"/>
      <c r="E29" s="964"/>
      <c r="F29" s="998"/>
      <c r="K29" s="996"/>
      <c r="L29" s="964"/>
      <c r="M29" s="966"/>
    </row>
    <row r="30" ht="15" customHeight="1"/>
    <row r="31" ht="15" customHeight="1"/>
    <row r="32" ht="15" customHeight="1"/>
    <row r="33" ht="15" customHeight="1"/>
    <row r="34" ht="21" customHeight="1">
      <c r="B34" s="1002" t="str">
        <f>$B$2</f>
        <v>T - 1</v>
      </c>
    </row>
    <row r="35" spans="2:16" ht="21" customHeight="1">
      <c r="B35" s="1002"/>
      <c r="D35" s="1003" t="s">
        <v>307</v>
      </c>
      <c r="E35" s="999"/>
      <c r="F35" s="999"/>
      <c r="G35" s="999"/>
      <c r="H35" s="999"/>
      <c r="I35" s="999"/>
      <c r="J35" s="1000" t="str">
        <f>$J$3</f>
        <v>Podbrezová</v>
      </c>
      <c r="K35" s="1000"/>
      <c r="L35" s="1000"/>
      <c r="M35" s="1001">
        <f>'Tlačivo na zostavy'!$Z$25</f>
        <v>45376</v>
      </c>
      <c r="N35" s="1001"/>
      <c r="O35" s="616"/>
      <c r="P35" s="616"/>
    </row>
    <row r="36" spans="2:4" ht="15.75" thickBot="1">
      <c r="B36" s="617" t="str">
        <f>$B$4</f>
        <v>Nadstav. dorast. družst. 2018 - 19.</v>
      </c>
      <c r="D36" s="619"/>
    </row>
    <row r="37" spans="2:14" ht="15.75" thickBot="1">
      <c r="B37" s="620"/>
      <c r="D37" s="627" t="s">
        <v>2</v>
      </c>
      <c r="E37" s="628" t="s">
        <v>5</v>
      </c>
      <c r="F37" s="628" t="s">
        <v>48</v>
      </c>
      <c r="G37" s="629" t="s">
        <v>49</v>
      </c>
      <c r="I37" s="620"/>
      <c r="K37" s="630" t="s">
        <v>2</v>
      </c>
      <c r="L37" s="628" t="s">
        <v>5</v>
      </c>
      <c r="M37" s="628" t="s">
        <v>48</v>
      </c>
      <c r="N37" s="629" t="s">
        <v>49</v>
      </c>
    </row>
    <row r="38" spans="2:14" ht="24.75" customHeight="1">
      <c r="B38" s="993" t="str">
        <f>'Zap 1 Pc - TU VPISOVAŤ Mená'!$C$50</f>
        <v>Šmondrk Matúš</v>
      </c>
      <c r="C38" s="623">
        <v>1</v>
      </c>
      <c r="D38" s="631">
        <v>104</v>
      </c>
      <c r="E38" s="632">
        <v>2</v>
      </c>
      <c r="F38" s="632">
        <v>139</v>
      </c>
      <c r="G38" s="967">
        <f>IF(SUM(F38:F41)=0,"",SUM(F38:F41))</f>
        <v>597</v>
      </c>
      <c r="H38" s="621"/>
      <c r="I38" s="993" t="str">
        <f>'Zap 1 Pc - TU VPISOVAŤ Mená'!$E$50</f>
        <v>Kluka Róbert</v>
      </c>
      <c r="J38" s="623">
        <v>2</v>
      </c>
      <c r="K38" s="631">
        <v>94</v>
      </c>
      <c r="L38" s="632">
        <v>0</v>
      </c>
      <c r="M38" s="632">
        <v>147</v>
      </c>
      <c r="N38" s="967">
        <f>IF(SUM(M38:M41)=0,"",SUM(M38:M41))</f>
        <v>544</v>
      </c>
    </row>
    <row r="39" spans="2:14" ht="24.75" customHeight="1">
      <c r="B39" s="994"/>
      <c r="C39" s="624">
        <v>2</v>
      </c>
      <c r="D39" s="633">
        <v>101</v>
      </c>
      <c r="E39" s="634">
        <v>2</v>
      </c>
      <c r="F39" s="634">
        <v>146</v>
      </c>
      <c r="G39" s="968"/>
      <c r="H39" s="621"/>
      <c r="I39" s="994"/>
      <c r="J39" s="624">
        <v>1</v>
      </c>
      <c r="K39" s="633">
        <v>77</v>
      </c>
      <c r="L39" s="634">
        <v>1</v>
      </c>
      <c r="M39" s="634">
        <v>129</v>
      </c>
      <c r="N39" s="968"/>
    </row>
    <row r="40" spans="2:14" ht="24.75" customHeight="1">
      <c r="B40" s="994"/>
      <c r="C40" s="624">
        <v>4</v>
      </c>
      <c r="D40" s="633">
        <v>105</v>
      </c>
      <c r="E40" s="634">
        <v>1</v>
      </c>
      <c r="F40" s="634">
        <v>159</v>
      </c>
      <c r="G40" s="968"/>
      <c r="H40" s="621"/>
      <c r="I40" s="994"/>
      <c r="J40" s="624">
        <v>3</v>
      </c>
      <c r="K40" s="633">
        <v>97</v>
      </c>
      <c r="L40" s="634">
        <v>3</v>
      </c>
      <c r="M40" s="634">
        <v>142</v>
      </c>
      <c r="N40" s="968"/>
    </row>
    <row r="41" spans="2:14" ht="24.75" customHeight="1" thickBot="1">
      <c r="B41" s="625" t="str">
        <f>'Zap 1 Pc - TU VPISOVAŤ Mená'!$C$51</f>
        <v>KO Žarnovica</v>
      </c>
      <c r="C41" s="626">
        <v>3</v>
      </c>
      <c r="D41" s="635">
        <v>100</v>
      </c>
      <c r="E41" s="636">
        <v>0</v>
      </c>
      <c r="F41" s="636">
        <v>153</v>
      </c>
      <c r="G41" s="969"/>
      <c r="H41" s="621"/>
      <c r="I41" s="625" t="str">
        <f>'Zap 1 Pc - TU VPISOVAŤ Mená'!$E$51</f>
        <v>FTC KO Fiľakovo</v>
      </c>
      <c r="J41" s="626">
        <v>4</v>
      </c>
      <c r="K41" s="635">
        <v>90</v>
      </c>
      <c r="L41" s="636">
        <v>1</v>
      </c>
      <c r="M41" s="636">
        <v>126</v>
      </c>
      <c r="N41" s="969"/>
    </row>
    <row r="42" spans="4:13" ht="15">
      <c r="D42" s="995">
        <f>IF(SUM(D38:D41)=0,"",SUM(D38:D41))</f>
        <v>410</v>
      </c>
      <c r="E42" s="963">
        <f>IF(SUM(E38:E41)=0,"",SUM(E38:E41))</f>
        <v>5</v>
      </c>
      <c r="F42" s="997">
        <f>IF(SUM(F38:F41)=0,"",SUM(F38:F41))</f>
        <v>597</v>
      </c>
      <c r="H42" s="621"/>
      <c r="K42" s="995">
        <f>IF(SUM(K38:K41)=0,"",SUM(K38:K41))</f>
        <v>358</v>
      </c>
      <c r="L42" s="963">
        <f>IF(SUM(L38:L41)=0,"",SUM(L38:L41))</f>
        <v>5</v>
      </c>
      <c r="M42" s="965">
        <f>IF(SUM(M38:M41)=0,"",SUM(M38:M41))</f>
        <v>544</v>
      </c>
    </row>
    <row r="43" spans="4:13" ht="15.75" thickBot="1">
      <c r="D43" s="996"/>
      <c r="E43" s="964"/>
      <c r="F43" s="998"/>
      <c r="H43" s="621"/>
      <c r="K43" s="996"/>
      <c r="L43" s="964"/>
      <c r="M43" s="966"/>
    </row>
    <row r="44" spans="4:8" ht="15">
      <c r="D44" s="622"/>
      <c r="H44" s="621"/>
    </row>
    <row r="45" spans="4:8" ht="15.75" thickBot="1">
      <c r="D45" s="619"/>
      <c r="H45" s="621"/>
    </row>
    <row r="46" spans="2:14" ht="15.75" thickBot="1">
      <c r="B46" s="620"/>
      <c r="D46" s="627" t="s">
        <v>2</v>
      </c>
      <c r="E46" s="628" t="s">
        <v>5</v>
      </c>
      <c r="F46" s="628" t="s">
        <v>48</v>
      </c>
      <c r="G46" s="629" t="s">
        <v>49</v>
      </c>
      <c r="H46" s="621"/>
      <c r="I46" s="620"/>
      <c r="K46" s="630" t="s">
        <v>2</v>
      </c>
      <c r="L46" s="628" t="s">
        <v>5</v>
      </c>
      <c r="M46" s="628" t="s">
        <v>48</v>
      </c>
      <c r="N46" s="629" t="s">
        <v>49</v>
      </c>
    </row>
    <row r="47" spans="2:14" ht="24.75" customHeight="1">
      <c r="B47" s="993" t="str">
        <f>'Zap 1 Pc - TU VPISOVAŤ Mená'!$G$50</f>
        <v>Záturová Dominika </v>
      </c>
      <c r="C47" s="623">
        <v>3</v>
      </c>
      <c r="D47" s="631">
        <v>91</v>
      </c>
      <c r="E47" s="632">
        <v>1</v>
      </c>
      <c r="F47" s="632">
        <v>143</v>
      </c>
      <c r="G47" s="967">
        <f>IF(SUM(F47:F50)=0,"",SUM(F47:F50))</f>
        <v>535</v>
      </c>
      <c r="H47" s="621"/>
      <c r="I47" s="993" t="str">
        <f>'Zap 1 Pc - TU VPISOVAŤ Mená'!$I$50</f>
        <v>Balco Andrej</v>
      </c>
      <c r="J47" s="623">
        <v>4</v>
      </c>
      <c r="K47" s="631">
        <v>84</v>
      </c>
      <c r="L47" s="632">
        <v>2</v>
      </c>
      <c r="M47" s="632">
        <v>136</v>
      </c>
      <c r="N47" s="967">
        <f>IF(SUM(M47:M50)=0,"",SUM(M47:M50))</f>
        <v>569</v>
      </c>
    </row>
    <row r="48" spans="2:14" ht="24.75" customHeight="1">
      <c r="B48" s="994"/>
      <c r="C48" s="624">
        <v>4</v>
      </c>
      <c r="D48" s="633">
        <v>103</v>
      </c>
      <c r="E48" s="634">
        <v>5</v>
      </c>
      <c r="F48" s="634">
        <v>138</v>
      </c>
      <c r="G48" s="968"/>
      <c r="H48" s="621"/>
      <c r="I48" s="994"/>
      <c r="J48" s="624">
        <v>3</v>
      </c>
      <c r="K48" s="633">
        <v>95</v>
      </c>
      <c r="L48" s="634">
        <v>1</v>
      </c>
      <c r="M48" s="634">
        <v>140</v>
      </c>
      <c r="N48" s="968"/>
    </row>
    <row r="49" spans="2:14" ht="24.75" customHeight="1">
      <c r="B49" s="994"/>
      <c r="C49" s="624">
        <v>6</v>
      </c>
      <c r="D49" s="633">
        <v>82</v>
      </c>
      <c r="E49" s="634">
        <v>1</v>
      </c>
      <c r="F49" s="634">
        <v>124</v>
      </c>
      <c r="G49" s="968"/>
      <c r="H49" s="621"/>
      <c r="I49" s="994"/>
      <c r="J49" s="624">
        <v>5</v>
      </c>
      <c r="K49" s="633">
        <v>95</v>
      </c>
      <c r="L49" s="634">
        <v>1</v>
      </c>
      <c r="M49" s="634">
        <v>144</v>
      </c>
      <c r="N49" s="968"/>
    </row>
    <row r="50" spans="2:14" ht="24.75" customHeight="1" thickBot="1">
      <c r="B50" s="625" t="str">
        <f>'Zap 1 Pc - TU VPISOVAŤ Mená'!$G$51</f>
        <v>KKZ Hlohovec</v>
      </c>
      <c r="C50" s="626">
        <v>5</v>
      </c>
      <c r="D50" s="635">
        <v>85</v>
      </c>
      <c r="E50" s="636">
        <v>1</v>
      </c>
      <c r="F50" s="636">
        <v>130</v>
      </c>
      <c r="G50" s="969"/>
      <c r="H50" s="621"/>
      <c r="I50" s="625" t="str">
        <f>'Zap 1 Pc - TU VPISOVAŤ Mená'!$I$51</f>
        <v>ŠK Železiarne Podbrezová</v>
      </c>
      <c r="J50" s="626">
        <v>6</v>
      </c>
      <c r="K50" s="635">
        <v>98</v>
      </c>
      <c r="L50" s="636">
        <v>0</v>
      </c>
      <c r="M50" s="636">
        <v>149</v>
      </c>
      <c r="N50" s="969"/>
    </row>
    <row r="51" spans="4:13" ht="15">
      <c r="D51" s="995">
        <f>IF(SUM(D47:D50)=0,"",SUM(D47:D50))</f>
        <v>361</v>
      </c>
      <c r="E51" s="963">
        <f>IF(SUM(E47:E50)=0,"",SUM(E47:E50))</f>
        <v>8</v>
      </c>
      <c r="F51" s="997">
        <f>IF(SUM(F47:F50)=0,"",SUM(F47:F50))</f>
        <v>535</v>
      </c>
      <c r="H51" s="621"/>
      <c r="K51" s="995">
        <f>IF(SUM(K47:K50)=0,"",SUM(K47:K50))</f>
        <v>372</v>
      </c>
      <c r="L51" s="963">
        <f>IF(SUM(L47:L50)=0,"",SUM(L47:L50))</f>
        <v>4</v>
      </c>
      <c r="M51" s="965">
        <f>IF(SUM(M47:M50)=0,"",SUM(M47:M50))</f>
        <v>569</v>
      </c>
    </row>
    <row r="52" spans="4:13" ht="15.75" thickBot="1">
      <c r="D52" s="996"/>
      <c r="E52" s="964"/>
      <c r="F52" s="998"/>
      <c r="H52" s="621"/>
      <c r="K52" s="996"/>
      <c r="L52" s="964"/>
      <c r="M52" s="966"/>
    </row>
    <row r="53" ht="15">
      <c r="H53" s="621"/>
    </row>
    <row r="54" ht="15.75" thickBot="1">
      <c r="H54" s="621"/>
    </row>
    <row r="55" spans="2:14" ht="15.75" thickBot="1">
      <c r="B55" s="620"/>
      <c r="D55" s="630" t="s">
        <v>2</v>
      </c>
      <c r="E55" s="628" t="s">
        <v>5</v>
      </c>
      <c r="F55" s="628" t="s">
        <v>48</v>
      </c>
      <c r="G55" s="629" t="s">
        <v>49</v>
      </c>
      <c r="H55" s="621"/>
      <c r="I55" s="620"/>
      <c r="K55" s="630" t="s">
        <v>2</v>
      </c>
      <c r="L55" s="628" t="s">
        <v>5</v>
      </c>
      <c r="M55" s="628" t="s">
        <v>48</v>
      </c>
      <c r="N55" s="629" t="s">
        <v>49</v>
      </c>
    </row>
    <row r="56" spans="2:14" ht="24.75" customHeight="1">
      <c r="B56" s="993" t="str">
        <f>'Zap 1 Pc - TU VPISOVAŤ Mená'!$K$50</f>
        <v>Bies Lukáš</v>
      </c>
      <c r="C56" s="623">
        <v>5</v>
      </c>
      <c r="D56" s="631">
        <v>93</v>
      </c>
      <c r="E56" s="632">
        <v>1</v>
      </c>
      <c r="F56" s="632">
        <v>147</v>
      </c>
      <c r="G56" s="967">
        <f>IF(SUM(F56:F59)=0,"",SUM(F56:F59))</f>
        <v>571</v>
      </c>
      <c r="H56" s="621"/>
      <c r="I56" s="993" t="str">
        <f>'Zap 1 Pc - TU VPISOVAŤ Mená'!$M$50</f>
        <v>Šubová Viktória</v>
      </c>
      <c r="J56" s="623">
        <v>6</v>
      </c>
      <c r="K56" s="631">
        <v>93</v>
      </c>
      <c r="L56" s="632">
        <v>2</v>
      </c>
      <c r="M56" s="632">
        <v>137</v>
      </c>
      <c r="N56" s="967">
        <f>IF(SUM(M56:M59)=0,"",SUM(M56:M59))</f>
        <v>547</v>
      </c>
    </row>
    <row r="57" spans="2:14" ht="24.75" customHeight="1">
      <c r="B57" s="994"/>
      <c r="C57" s="624">
        <v>6</v>
      </c>
      <c r="D57" s="633">
        <v>91</v>
      </c>
      <c r="E57" s="634">
        <v>0</v>
      </c>
      <c r="F57" s="634">
        <v>144</v>
      </c>
      <c r="G57" s="968"/>
      <c r="H57" s="621"/>
      <c r="I57" s="994"/>
      <c r="J57" s="624">
        <v>5</v>
      </c>
      <c r="K57" s="633">
        <v>105</v>
      </c>
      <c r="L57" s="634">
        <v>1</v>
      </c>
      <c r="M57" s="634">
        <v>145</v>
      </c>
      <c r="N57" s="968"/>
    </row>
    <row r="58" spans="2:14" ht="24.75" customHeight="1">
      <c r="B58" s="994"/>
      <c r="C58" s="624">
        <v>2</v>
      </c>
      <c r="D58" s="633">
        <v>97</v>
      </c>
      <c r="E58" s="634">
        <v>0</v>
      </c>
      <c r="F58" s="634">
        <v>142</v>
      </c>
      <c r="G58" s="968"/>
      <c r="H58" s="621"/>
      <c r="I58" s="994"/>
      <c r="J58" s="624">
        <v>1</v>
      </c>
      <c r="K58" s="633">
        <v>79</v>
      </c>
      <c r="L58" s="634">
        <v>4</v>
      </c>
      <c r="M58" s="634">
        <v>112</v>
      </c>
      <c r="N58" s="968"/>
    </row>
    <row r="59" spans="2:14" ht="24.75" customHeight="1" thickBot="1">
      <c r="B59" s="625" t="str">
        <f>'Zap 1 Pc - TU VPISOVAŤ Mená'!$K$51</f>
        <v>MKK Stará Turá</v>
      </c>
      <c r="C59" s="626">
        <v>1</v>
      </c>
      <c r="D59" s="635">
        <v>95</v>
      </c>
      <c r="E59" s="636">
        <v>3</v>
      </c>
      <c r="F59" s="636">
        <v>138</v>
      </c>
      <c r="G59" s="969"/>
      <c r="H59" s="621"/>
      <c r="I59" s="625" t="str">
        <f>'Zap 1 Pc - TU VPISOVAŤ Mená'!$M$51</f>
        <v>TJ Tatran Spišská Nová Ves</v>
      </c>
      <c r="J59" s="626">
        <v>2</v>
      </c>
      <c r="K59" s="635">
        <v>100</v>
      </c>
      <c r="L59" s="636">
        <v>1</v>
      </c>
      <c r="M59" s="636">
        <v>153</v>
      </c>
      <c r="N59" s="969"/>
    </row>
    <row r="60" spans="4:13" ht="15" customHeight="1">
      <c r="D60" s="995">
        <f>IF(SUM(D56:D59)=0,"",SUM(D56:D59))</f>
        <v>376</v>
      </c>
      <c r="E60" s="963">
        <f>IF(SUM(E56:E59)=0,"",SUM(E56:E59))</f>
        <v>4</v>
      </c>
      <c r="F60" s="997">
        <f>IF(SUM(F56:F59)=0,"",SUM(F56:F59))</f>
        <v>571</v>
      </c>
      <c r="K60" s="995">
        <f>IF(SUM(K56:K59)=0,"",SUM(K56:K59))</f>
        <v>377</v>
      </c>
      <c r="L60" s="963">
        <f>IF(SUM(L56:L59)=0,"",SUM(L56:L59))</f>
        <v>8</v>
      </c>
      <c r="M60" s="965">
        <f>IF(SUM(M56:M59)=0,"",SUM(M56:M59))</f>
        <v>547</v>
      </c>
    </row>
    <row r="61" spans="4:13" ht="15.75" customHeight="1" thickBot="1">
      <c r="D61" s="996"/>
      <c r="E61" s="964"/>
      <c r="F61" s="998"/>
      <c r="K61" s="996"/>
      <c r="L61" s="964"/>
      <c r="M61" s="966"/>
    </row>
    <row r="65" ht="15" customHeight="1"/>
    <row r="66" ht="21" customHeight="1">
      <c r="B66" s="1002" t="str">
        <f>$B$2</f>
        <v>T - 1</v>
      </c>
    </row>
    <row r="67" spans="1:14" ht="21" customHeight="1">
      <c r="A67" s="615"/>
      <c r="B67" s="1002"/>
      <c r="C67" s="616"/>
      <c r="D67" s="999" t="s">
        <v>308</v>
      </c>
      <c r="E67" s="999"/>
      <c r="F67" s="999"/>
      <c r="G67" s="999"/>
      <c r="H67" s="999"/>
      <c r="I67" s="999"/>
      <c r="J67" s="1000" t="str">
        <f>$J$3</f>
        <v>Podbrezová</v>
      </c>
      <c r="K67" s="1000"/>
      <c r="L67" s="1000"/>
      <c r="M67" s="1001">
        <f>'Tlačivo na zostavy'!$Z$25</f>
        <v>45376</v>
      </c>
      <c r="N67" s="1001"/>
    </row>
    <row r="68" spans="2:14" ht="15.75" customHeight="1" thickBot="1">
      <c r="B68" s="617" t="str">
        <f>$B$4</f>
        <v>Nadstav. dorast. družst. 2018 - 19.</v>
      </c>
      <c r="D68" s="619"/>
      <c r="E68" s="619"/>
      <c r="F68" s="619"/>
      <c r="G68" s="619"/>
      <c r="K68" s="619"/>
      <c r="L68" s="619"/>
      <c r="M68" s="619"/>
      <c r="N68" s="619"/>
    </row>
    <row r="69" spans="2:14" ht="15.75" customHeight="1" thickBot="1">
      <c r="B69" s="620"/>
      <c r="D69" s="627" t="s">
        <v>2</v>
      </c>
      <c r="E69" s="628" t="s">
        <v>5</v>
      </c>
      <c r="F69" s="628" t="s">
        <v>48</v>
      </c>
      <c r="G69" s="629" t="s">
        <v>49</v>
      </c>
      <c r="I69" s="620"/>
      <c r="K69" s="627" t="s">
        <v>2</v>
      </c>
      <c r="L69" s="628" t="s">
        <v>5</v>
      </c>
      <c r="M69" s="628" t="s">
        <v>48</v>
      </c>
      <c r="N69" s="629" t="s">
        <v>49</v>
      </c>
    </row>
    <row r="70" spans="2:14" ht="24.75" customHeight="1">
      <c r="B70" s="993" t="str">
        <f>'Zap 1 Pc - TU VPISOVAŤ Mená'!$C$52</f>
        <v>Jakubov Hugo</v>
      </c>
      <c r="C70" s="623">
        <v>1</v>
      </c>
      <c r="D70" s="631">
        <v>84</v>
      </c>
      <c r="E70" s="632">
        <v>3</v>
      </c>
      <c r="F70" s="632">
        <v>137</v>
      </c>
      <c r="G70" s="967">
        <f>IF(SUM(F70:F73)=0,"",SUM(F70:F73))</f>
        <v>571</v>
      </c>
      <c r="H70" s="621"/>
      <c r="I70" s="993" t="str">
        <f>'Zap 1 Pc - TU VPISOVAŤ Mená'!$E$52</f>
        <v>Šmondrková Hanka</v>
      </c>
      <c r="J70" s="623">
        <v>2</v>
      </c>
      <c r="K70" s="631">
        <v>87</v>
      </c>
      <c r="L70" s="632">
        <v>2</v>
      </c>
      <c r="M70" s="632">
        <v>111</v>
      </c>
      <c r="N70" s="967">
        <f>IF(SUM(M70:M73)=0,"",SUM(M70:M73))</f>
        <v>515</v>
      </c>
    </row>
    <row r="71" spans="2:14" ht="24.75" customHeight="1">
      <c r="B71" s="994"/>
      <c r="C71" s="624">
        <v>2</v>
      </c>
      <c r="D71" s="633">
        <v>100</v>
      </c>
      <c r="E71" s="634">
        <v>0</v>
      </c>
      <c r="F71" s="634">
        <v>152</v>
      </c>
      <c r="G71" s="968"/>
      <c r="H71" s="621"/>
      <c r="I71" s="994"/>
      <c r="J71" s="624">
        <v>1</v>
      </c>
      <c r="K71" s="633">
        <v>96</v>
      </c>
      <c r="L71" s="634">
        <v>2</v>
      </c>
      <c r="M71" s="634">
        <v>132</v>
      </c>
      <c r="N71" s="968"/>
    </row>
    <row r="72" spans="2:14" ht="24.75" customHeight="1">
      <c r="B72" s="994"/>
      <c r="C72" s="624">
        <v>4</v>
      </c>
      <c r="D72" s="633">
        <v>101</v>
      </c>
      <c r="E72" s="634">
        <v>3</v>
      </c>
      <c r="F72" s="634">
        <v>143</v>
      </c>
      <c r="G72" s="968"/>
      <c r="H72" s="621"/>
      <c r="I72" s="994"/>
      <c r="J72" s="624">
        <v>3</v>
      </c>
      <c r="K72" s="633">
        <v>91</v>
      </c>
      <c r="L72" s="634">
        <v>1</v>
      </c>
      <c r="M72" s="634">
        <v>142</v>
      </c>
      <c r="N72" s="968"/>
    </row>
    <row r="73" spans="2:14" ht="24.75" customHeight="1" thickBot="1">
      <c r="B73" s="625" t="str">
        <f>'Zap 1 Pc - TU VPISOVAŤ Mená'!$C$53</f>
        <v>TJ Tatran Spišská Nová Ves</v>
      </c>
      <c r="C73" s="626">
        <v>3</v>
      </c>
      <c r="D73" s="635">
        <v>94</v>
      </c>
      <c r="E73" s="636">
        <v>1</v>
      </c>
      <c r="F73" s="636">
        <v>139</v>
      </c>
      <c r="G73" s="969"/>
      <c r="H73" s="621"/>
      <c r="I73" s="625" t="str">
        <f>'Zap 1 Pc - TU VPISOVAŤ Mená'!$E$53</f>
        <v>KO Žarnovica</v>
      </c>
      <c r="J73" s="626">
        <v>4</v>
      </c>
      <c r="K73" s="635">
        <v>88</v>
      </c>
      <c r="L73" s="636">
        <v>4</v>
      </c>
      <c r="M73" s="636">
        <v>130</v>
      </c>
      <c r="N73" s="969"/>
    </row>
    <row r="74" spans="4:13" ht="15">
      <c r="D74" s="995">
        <f>IF(SUM(D70:D73)=0,"",SUM(D70:D73))</f>
        <v>379</v>
      </c>
      <c r="E74" s="963">
        <f>IF(SUM(E70:E73)=0,"",SUM(E70:E73))</f>
        <v>7</v>
      </c>
      <c r="F74" s="997">
        <f>IF(SUM(F70:F73)=0,"",SUM(F70:F73))</f>
        <v>571</v>
      </c>
      <c r="H74" s="621"/>
      <c r="K74" s="995">
        <f>IF(SUM(K70:K73)=0,"",SUM(K70:K73))</f>
        <v>362</v>
      </c>
      <c r="L74" s="963">
        <f>IF(SUM(L70:L73)=0,"",SUM(L70:L73))</f>
        <v>9</v>
      </c>
      <c r="M74" s="965">
        <f>IF(SUM(M70:M73)=0,"",SUM(M70:M73))</f>
        <v>515</v>
      </c>
    </row>
    <row r="75" spans="4:13" ht="15.75" thickBot="1">
      <c r="D75" s="996"/>
      <c r="E75" s="964"/>
      <c r="F75" s="998"/>
      <c r="H75" s="621"/>
      <c r="K75" s="996"/>
      <c r="L75" s="964"/>
      <c r="M75" s="966"/>
    </row>
    <row r="76" ht="15">
      <c r="H76" s="621"/>
    </row>
    <row r="77" spans="4:8" ht="15.75" thickBot="1">
      <c r="D77" s="619"/>
      <c r="H77" s="621"/>
    </row>
    <row r="78" spans="2:14" ht="15.75" customHeight="1" thickBot="1">
      <c r="B78" s="620"/>
      <c r="D78" s="627" t="s">
        <v>2</v>
      </c>
      <c r="E78" s="628" t="s">
        <v>5</v>
      </c>
      <c r="F78" s="628" t="s">
        <v>48</v>
      </c>
      <c r="G78" s="629" t="s">
        <v>49</v>
      </c>
      <c r="H78" s="621"/>
      <c r="I78" s="620"/>
      <c r="K78" s="630" t="s">
        <v>2</v>
      </c>
      <c r="L78" s="628" t="s">
        <v>5</v>
      </c>
      <c r="M78" s="628" t="s">
        <v>48</v>
      </c>
      <c r="N78" s="629" t="s">
        <v>49</v>
      </c>
    </row>
    <row r="79" spans="2:14" ht="24.75" customHeight="1">
      <c r="B79" s="993" t="str">
        <f>'Zap 1 Pc - TU VPISOVAŤ Mená'!$G$52</f>
        <v>Kovács Patrik</v>
      </c>
      <c r="C79" s="623">
        <v>3</v>
      </c>
      <c r="D79" s="631">
        <v>91</v>
      </c>
      <c r="E79" s="632">
        <v>0</v>
      </c>
      <c r="F79" s="632">
        <v>144</v>
      </c>
      <c r="G79" s="967">
        <f>IF(SUM(F79:F82)=0,"",SUM(F79:F82))</f>
        <v>565</v>
      </c>
      <c r="H79" s="621"/>
      <c r="I79" s="993" t="str">
        <f>'Zap 1 Pc - TU VPISOVAŤ Mená'!$I$52</f>
        <v>Andreánska Zuzana</v>
      </c>
      <c r="J79" s="623">
        <v>4</v>
      </c>
      <c r="K79" s="631">
        <v>82</v>
      </c>
      <c r="L79" s="632">
        <v>1</v>
      </c>
      <c r="M79" s="632">
        <v>134</v>
      </c>
      <c r="N79" s="967">
        <f>IF(SUM(M79:M82)=0,"",SUM(M79:M82))</f>
        <v>560</v>
      </c>
    </row>
    <row r="80" spans="2:14" ht="24.75" customHeight="1">
      <c r="B80" s="994"/>
      <c r="C80" s="624">
        <v>4</v>
      </c>
      <c r="D80" s="633">
        <v>101</v>
      </c>
      <c r="E80" s="634">
        <v>2</v>
      </c>
      <c r="F80" s="634">
        <v>145</v>
      </c>
      <c r="G80" s="968"/>
      <c r="H80" s="621"/>
      <c r="I80" s="994"/>
      <c r="J80" s="624">
        <v>3</v>
      </c>
      <c r="K80" s="633">
        <v>100</v>
      </c>
      <c r="L80" s="634">
        <v>1</v>
      </c>
      <c r="M80" s="634">
        <v>136</v>
      </c>
      <c r="N80" s="968"/>
    </row>
    <row r="81" spans="2:14" ht="24.75" customHeight="1">
      <c r="B81" s="994"/>
      <c r="C81" s="624">
        <v>6</v>
      </c>
      <c r="D81" s="633">
        <v>89</v>
      </c>
      <c r="E81" s="634">
        <v>0</v>
      </c>
      <c r="F81" s="634">
        <v>142</v>
      </c>
      <c r="G81" s="968"/>
      <c r="H81" s="621"/>
      <c r="I81" s="994"/>
      <c r="J81" s="624">
        <v>5</v>
      </c>
      <c r="K81" s="633">
        <v>89</v>
      </c>
      <c r="L81" s="634">
        <v>0</v>
      </c>
      <c r="M81" s="634">
        <v>150</v>
      </c>
      <c r="N81" s="968"/>
    </row>
    <row r="82" spans="2:14" ht="24.75" customHeight="1" thickBot="1">
      <c r="B82" s="625" t="str">
        <f>'Zap 1 Pc - TU VPISOVAŤ Mená'!$G$53</f>
        <v>FTC KO Fiľakovo</v>
      </c>
      <c r="C82" s="626">
        <v>5</v>
      </c>
      <c r="D82" s="635">
        <v>94</v>
      </c>
      <c r="E82" s="636">
        <v>2</v>
      </c>
      <c r="F82" s="636">
        <v>134</v>
      </c>
      <c r="G82" s="969"/>
      <c r="H82" s="621"/>
      <c r="I82" s="625" t="str">
        <f>'Zap 1 Pc - TU VPISOVAŤ Mená'!$I$53</f>
        <v>KKZ Hlohovec</v>
      </c>
      <c r="J82" s="626">
        <v>6</v>
      </c>
      <c r="K82" s="635">
        <v>96</v>
      </c>
      <c r="L82" s="636">
        <v>3</v>
      </c>
      <c r="M82" s="636">
        <v>140</v>
      </c>
      <c r="N82" s="969"/>
    </row>
    <row r="83" spans="4:13" ht="15">
      <c r="D83" s="995">
        <f>IF(SUM(D79:D82)=0,"",SUM(D79:D82))</f>
        <v>375</v>
      </c>
      <c r="E83" s="963">
        <f>IF(SUM(E79:E82)=0,"",SUM(E79:E82))</f>
        <v>4</v>
      </c>
      <c r="F83" s="997">
        <f>IF(SUM(F79:F82)=0,"",SUM(F79:F82))</f>
        <v>565</v>
      </c>
      <c r="H83" s="621"/>
      <c r="K83" s="995">
        <f>IF(SUM(K79:K82)=0,"",SUM(K79:K82))</f>
        <v>367</v>
      </c>
      <c r="L83" s="963">
        <f>IF(SUM(L79:L82)=0,"",SUM(L79:L82))</f>
        <v>5</v>
      </c>
      <c r="M83" s="965">
        <f>IF(SUM(M79:M82)=0,"",SUM(M79:M82))</f>
        <v>560</v>
      </c>
    </row>
    <row r="84" spans="4:13" ht="15.75" thickBot="1">
      <c r="D84" s="996"/>
      <c r="E84" s="964"/>
      <c r="F84" s="998"/>
      <c r="H84" s="621"/>
      <c r="K84" s="996"/>
      <c r="L84" s="964"/>
      <c r="M84" s="966"/>
    </row>
    <row r="85" ht="15">
      <c r="H85" s="621"/>
    </row>
    <row r="86" ht="15.75" thickBot="1">
      <c r="H86" s="621"/>
    </row>
    <row r="87" spans="2:14" ht="15.75" thickBot="1">
      <c r="B87" s="620"/>
      <c r="D87" s="630" t="s">
        <v>2</v>
      </c>
      <c r="E87" s="628" t="s">
        <v>5</v>
      </c>
      <c r="F87" s="628" t="s">
        <v>48</v>
      </c>
      <c r="G87" s="629" t="s">
        <v>49</v>
      </c>
      <c r="H87" s="621"/>
      <c r="I87" s="620"/>
      <c r="K87" s="630" t="s">
        <v>2</v>
      </c>
      <c r="L87" s="628" t="s">
        <v>5</v>
      </c>
      <c r="M87" s="628" t="s">
        <v>48</v>
      </c>
      <c r="N87" s="629" t="s">
        <v>49</v>
      </c>
    </row>
    <row r="88" spans="2:14" ht="24.75" customHeight="1">
      <c r="B88" s="993" t="str">
        <f>'Zap 1 Pc - TU VPISOVAŤ Mená'!$K$52</f>
        <v>Bánik Matúš</v>
      </c>
      <c r="C88" s="623">
        <v>5</v>
      </c>
      <c r="D88" s="631">
        <v>96</v>
      </c>
      <c r="E88" s="632">
        <v>3</v>
      </c>
      <c r="F88" s="632">
        <v>131</v>
      </c>
      <c r="G88" s="967">
        <f>IF(SUM(F88:F91)=0,"",SUM(F88:F91))</f>
        <v>557</v>
      </c>
      <c r="H88" s="621"/>
      <c r="I88" s="993" t="str">
        <f>'Zap 1 Pc - TU VPISOVAŤ Mená'!$M$52</f>
        <v>Siváková Aneta</v>
      </c>
      <c r="J88" s="623">
        <v>6</v>
      </c>
      <c r="K88" s="631">
        <v>98</v>
      </c>
      <c r="L88" s="632">
        <v>0</v>
      </c>
      <c r="M88" s="632">
        <v>141</v>
      </c>
      <c r="N88" s="967">
        <f>IF(SUM(M88:M91)=0,"",SUM(M88:M91))</f>
        <v>562</v>
      </c>
    </row>
    <row r="89" spans="2:14" ht="24.75" customHeight="1">
      <c r="B89" s="994"/>
      <c r="C89" s="624">
        <v>6</v>
      </c>
      <c r="D89" s="633">
        <v>104</v>
      </c>
      <c r="E89" s="634">
        <v>0</v>
      </c>
      <c r="F89" s="634">
        <v>149</v>
      </c>
      <c r="G89" s="968"/>
      <c r="H89" s="621"/>
      <c r="I89" s="994"/>
      <c r="J89" s="624">
        <v>5</v>
      </c>
      <c r="K89" s="633">
        <v>90</v>
      </c>
      <c r="L89" s="634">
        <v>1</v>
      </c>
      <c r="M89" s="634">
        <v>126</v>
      </c>
      <c r="N89" s="968"/>
    </row>
    <row r="90" spans="2:14" ht="24.75" customHeight="1">
      <c r="B90" s="994"/>
      <c r="C90" s="624">
        <v>2</v>
      </c>
      <c r="D90" s="633">
        <v>92</v>
      </c>
      <c r="E90" s="634">
        <v>1</v>
      </c>
      <c r="F90" s="634">
        <v>134</v>
      </c>
      <c r="G90" s="968"/>
      <c r="H90" s="621"/>
      <c r="I90" s="994"/>
      <c r="J90" s="624">
        <v>1</v>
      </c>
      <c r="K90" s="633">
        <v>103</v>
      </c>
      <c r="L90" s="634">
        <v>0</v>
      </c>
      <c r="M90" s="634">
        <v>155</v>
      </c>
      <c r="N90" s="968"/>
    </row>
    <row r="91" spans="2:14" ht="24.75" customHeight="1" thickBot="1">
      <c r="B91" s="625" t="str">
        <f>'Zap 1 Pc - TU VPISOVAŤ Mená'!$K$53</f>
        <v>ŠK Železiarne Podbrezová</v>
      </c>
      <c r="C91" s="626">
        <v>1</v>
      </c>
      <c r="D91" s="635">
        <v>92</v>
      </c>
      <c r="E91" s="636">
        <v>1</v>
      </c>
      <c r="F91" s="636">
        <v>143</v>
      </c>
      <c r="G91" s="969"/>
      <c r="H91" s="621"/>
      <c r="I91" s="625" t="str">
        <f>'Zap 1 Pc - TU VPISOVAŤ Mená'!$M$53</f>
        <v>MKK Stará Turá</v>
      </c>
      <c r="J91" s="626">
        <v>2</v>
      </c>
      <c r="K91" s="635">
        <v>95</v>
      </c>
      <c r="L91" s="636">
        <v>2</v>
      </c>
      <c r="M91" s="636">
        <v>140</v>
      </c>
      <c r="N91" s="969"/>
    </row>
    <row r="92" spans="4:13" ht="15" customHeight="1">
      <c r="D92" s="995">
        <f>IF(SUM(D88:D91)=0,"",SUM(D88:D91))</f>
        <v>384</v>
      </c>
      <c r="E92" s="963">
        <f>IF(SUM(E88:E91)=0,"",SUM(E88:E91))</f>
        <v>5</v>
      </c>
      <c r="F92" s="997">
        <f>IF(SUM(F88:F91)=0,"",SUM(F88:F91))</f>
        <v>557</v>
      </c>
      <c r="K92" s="995">
        <f>IF(SUM(K88:K91)=0,"",SUM(K88:K91))</f>
        <v>386</v>
      </c>
      <c r="L92" s="963">
        <f>IF(SUM(L88:L91)=0,"",SUM(L88:L91))</f>
        <v>3</v>
      </c>
      <c r="M92" s="965">
        <f>IF(SUM(M88:M91)=0,"",SUM(M88:M91))</f>
        <v>562</v>
      </c>
    </row>
    <row r="93" spans="4:13" ht="15.75" customHeight="1" thickBot="1">
      <c r="D93" s="996"/>
      <c r="E93" s="964"/>
      <c r="F93" s="998"/>
      <c r="K93" s="996"/>
      <c r="L93" s="964"/>
      <c r="M93" s="966"/>
    </row>
    <row r="94" ht="15" customHeight="1"/>
    <row r="95" ht="15" customHeight="1"/>
    <row r="96" ht="15" customHeight="1"/>
    <row r="98" ht="21" customHeight="1">
      <c r="B98" s="1002" t="str">
        <f>$B$2</f>
        <v>T - 1</v>
      </c>
    </row>
    <row r="99" spans="2:16" ht="21" customHeight="1">
      <c r="B99" s="1002"/>
      <c r="D99" s="999" t="s">
        <v>309</v>
      </c>
      <c r="E99" s="999"/>
      <c r="F99" s="999"/>
      <c r="G99" s="999"/>
      <c r="H99" s="999"/>
      <c r="I99" s="999"/>
      <c r="J99" s="1000" t="str">
        <f>$J$3</f>
        <v>Podbrezová</v>
      </c>
      <c r="K99" s="1000"/>
      <c r="L99" s="1000"/>
      <c r="M99" s="1001">
        <f>'Tlačivo na zostavy'!$Z$25</f>
        <v>45376</v>
      </c>
      <c r="N99" s="1001"/>
      <c r="O99" s="616"/>
      <c r="P99" s="616"/>
    </row>
    <row r="100" spans="2:4" ht="15.75" thickBot="1">
      <c r="B100" s="617" t="str">
        <f>$B$4</f>
        <v>Nadstav. dorast. družst. 2018 - 19.</v>
      </c>
      <c r="D100" s="619"/>
    </row>
    <row r="101" spans="2:14" ht="15.75" thickBot="1">
      <c r="B101" s="620"/>
      <c r="D101" s="627" t="s">
        <v>2</v>
      </c>
      <c r="E101" s="628" t="s">
        <v>5</v>
      </c>
      <c r="F101" s="628" t="s">
        <v>48</v>
      </c>
      <c r="G101" s="629" t="s">
        <v>49</v>
      </c>
      <c r="I101" s="620"/>
      <c r="K101" s="630" t="s">
        <v>2</v>
      </c>
      <c r="L101" s="628" t="s">
        <v>5</v>
      </c>
      <c r="M101" s="628" t="s">
        <v>48</v>
      </c>
      <c r="N101" s="629" t="s">
        <v>49</v>
      </c>
    </row>
    <row r="102" spans="2:14" ht="24.75" customHeight="1">
      <c r="B102" s="993" t="str">
        <f>'Zap 1 Pc - TU VPISOVAŤ Mená'!$C$54</f>
        <v>Bičian Martin</v>
      </c>
      <c r="C102" s="623">
        <v>1</v>
      </c>
      <c r="D102" s="631">
        <v>81</v>
      </c>
      <c r="E102" s="632">
        <v>2</v>
      </c>
      <c r="F102" s="632">
        <v>117</v>
      </c>
      <c r="G102" s="967">
        <f>IF(SUM(F102:F105)=0,"",SUM(F102:F105))</f>
        <v>497</v>
      </c>
      <c r="H102" s="621"/>
      <c r="I102" s="993" t="str">
        <f>'Zap 1 Pc - TU VPISOVAŤ Mená'!$E$54</f>
        <v>Benko Andrej / 15. Géciová Lenka</v>
      </c>
      <c r="J102" s="623">
        <v>2</v>
      </c>
      <c r="K102" s="631">
        <v>93</v>
      </c>
      <c r="L102" s="632">
        <v>5</v>
      </c>
      <c r="M102" s="632">
        <v>120</v>
      </c>
      <c r="N102" s="967">
        <f>IF(SUM(M102:M105)=0,"",SUM(M102:M105))</f>
        <v>516</v>
      </c>
    </row>
    <row r="103" spans="2:14" ht="24.75" customHeight="1">
      <c r="B103" s="994"/>
      <c r="C103" s="624">
        <v>2</v>
      </c>
      <c r="D103" s="633">
        <v>93</v>
      </c>
      <c r="E103" s="634">
        <v>1</v>
      </c>
      <c r="F103" s="634">
        <v>129</v>
      </c>
      <c r="G103" s="968"/>
      <c r="H103" s="621"/>
      <c r="I103" s="994"/>
      <c r="J103" s="624">
        <v>1</v>
      </c>
      <c r="K103" s="633">
        <v>86</v>
      </c>
      <c r="L103" s="634">
        <v>3</v>
      </c>
      <c r="M103" s="634">
        <v>149</v>
      </c>
      <c r="N103" s="968"/>
    </row>
    <row r="104" spans="2:14" ht="24.75" customHeight="1">
      <c r="B104" s="994"/>
      <c r="C104" s="624">
        <v>4</v>
      </c>
      <c r="D104" s="633">
        <v>92</v>
      </c>
      <c r="E104" s="634">
        <v>0</v>
      </c>
      <c r="F104" s="634">
        <v>126</v>
      </c>
      <c r="G104" s="968"/>
      <c r="H104" s="621"/>
      <c r="I104" s="994"/>
      <c r="J104" s="624">
        <v>3</v>
      </c>
      <c r="K104" s="633">
        <v>85</v>
      </c>
      <c r="L104" s="634">
        <v>2</v>
      </c>
      <c r="M104" s="634">
        <v>120</v>
      </c>
      <c r="N104" s="968"/>
    </row>
    <row r="105" spans="2:14" ht="24.75" customHeight="1" thickBot="1">
      <c r="B105" s="625" t="str">
        <f>'Zap 1 Pc - TU VPISOVAŤ Mená'!$C$55</f>
        <v>MKK Stará Turá</v>
      </c>
      <c r="C105" s="626">
        <v>3</v>
      </c>
      <c r="D105" s="635">
        <v>89</v>
      </c>
      <c r="E105" s="636">
        <v>4</v>
      </c>
      <c r="F105" s="636">
        <v>125</v>
      </c>
      <c r="G105" s="969"/>
      <c r="H105" s="621"/>
      <c r="I105" s="625" t="str">
        <f>'Zap 1 Pc - TU VPISOVAŤ Mená'!$E$55</f>
        <v>TJ Tatran Spišská Nová Ves</v>
      </c>
      <c r="J105" s="626">
        <v>4</v>
      </c>
      <c r="K105" s="635">
        <v>85</v>
      </c>
      <c r="L105" s="636">
        <v>1</v>
      </c>
      <c r="M105" s="636">
        <v>127</v>
      </c>
      <c r="N105" s="969"/>
    </row>
    <row r="106" spans="4:13" ht="15">
      <c r="D106" s="995">
        <f>IF(SUM(D102:D105)=0,"",SUM(D102:D105))</f>
        <v>355</v>
      </c>
      <c r="E106" s="963">
        <f>IF(SUM(E102:E105)=0,"",SUM(E102:E105))</f>
        <v>7</v>
      </c>
      <c r="F106" s="997">
        <f>IF(SUM(F102:F105)=0,"",SUM(F102:F105))</f>
        <v>497</v>
      </c>
      <c r="H106" s="621"/>
      <c r="K106" s="995">
        <f>IF(SUM(K102:K105)=0,"",SUM(K102:K105))</f>
        <v>349</v>
      </c>
      <c r="L106" s="963">
        <f>IF(SUM(L102:L105)=0,"",SUM(L102:L105))</f>
        <v>11</v>
      </c>
      <c r="M106" s="965">
        <f>IF(SUM(M102:M105)=0,"",SUM(M102:M105))</f>
        <v>516</v>
      </c>
    </row>
    <row r="107" spans="4:13" ht="15.75" thickBot="1">
      <c r="D107" s="996"/>
      <c r="E107" s="964"/>
      <c r="F107" s="998"/>
      <c r="H107" s="621"/>
      <c r="K107" s="996"/>
      <c r="L107" s="964"/>
      <c r="M107" s="966"/>
    </row>
    <row r="108" ht="15">
      <c r="H108" s="621"/>
    </row>
    <row r="109" spans="4:8" ht="15.75" thickBot="1">
      <c r="D109" s="619"/>
      <c r="H109" s="621"/>
    </row>
    <row r="110" spans="2:14" ht="15.75" thickBot="1">
      <c r="B110" s="620"/>
      <c r="D110" s="627" t="s">
        <v>2</v>
      </c>
      <c r="E110" s="628" t="s">
        <v>5</v>
      </c>
      <c r="F110" s="628" t="s">
        <v>48</v>
      </c>
      <c r="G110" s="629" t="s">
        <v>49</v>
      </c>
      <c r="H110" s="621"/>
      <c r="I110" s="620"/>
      <c r="K110" s="630" t="s">
        <v>2</v>
      </c>
      <c r="L110" s="628" t="s">
        <v>5</v>
      </c>
      <c r="M110" s="628" t="s">
        <v>48</v>
      </c>
      <c r="N110" s="629" t="s">
        <v>49</v>
      </c>
    </row>
    <row r="111" spans="2:14" ht="24.75" customHeight="1">
      <c r="B111" s="993" t="str">
        <f>'Zap 1 Pc - TU VPISOVAŤ Mená'!$G$54</f>
        <v>Frimová Sofia</v>
      </c>
      <c r="C111" s="623">
        <v>3</v>
      </c>
      <c r="D111" s="631">
        <v>81</v>
      </c>
      <c r="E111" s="632">
        <v>1</v>
      </c>
      <c r="F111" s="632">
        <v>135</v>
      </c>
      <c r="G111" s="967">
        <f>IF(SUM(F111:F114)=0,"",SUM(F111:F114))</f>
        <v>527</v>
      </c>
      <c r="H111" s="621"/>
      <c r="I111" s="993" t="str">
        <f>'Zap 1 Pc - TU VPISOVAŤ Mená'!$I$54</f>
        <v>Bódiová Linda</v>
      </c>
      <c r="J111" s="623">
        <v>4</v>
      </c>
      <c r="K111" s="631">
        <v>94</v>
      </c>
      <c r="L111" s="632">
        <v>2</v>
      </c>
      <c r="M111" s="632">
        <v>137</v>
      </c>
      <c r="N111" s="967">
        <f>IF(SUM(M111:M114)=0,"",SUM(M111:M114))</f>
        <v>544</v>
      </c>
    </row>
    <row r="112" spans="2:14" ht="24.75" customHeight="1">
      <c r="B112" s="994"/>
      <c r="C112" s="624">
        <v>4</v>
      </c>
      <c r="D112" s="633">
        <v>86</v>
      </c>
      <c r="E112" s="634">
        <v>3</v>
      </c>
      <c r="F112" s="634">
        <v>121</v>
      </c>
      <c r="G112" s="968"/>
      <c r="H112" s="621"/>
      <c r="I112" s="994"/>
      <c r="J112" s="624">
        <v>3</v>
      </c>
      <c r="K112" s="633">
        <v>83</v>
      </c>
      <c r="L112" s="634">
        <v>2</v>
      </c>
      <c r="M112" s="634">
        <v>119</v>
      </c>
      <c r="N112" s="968"/>
    </row>
    <row r="113" spans="2:14" ht="24.75" customHeight="1">
      <c r="B113" s="994"/>
      <c r="C113" s="624">
        <v>6</v>
      </c>
      <c r="D113" s="633">
        <v>90</v>
      </c>
      <c r="E113" s="634">
        <v>0</v>
      </c>
      <c r="F113" s="634">
        <v>132</v>
      </c>
      <c r="G113" s="968"/>
      <c r="H113" s="621"/>
      <c r="I113" s="994"/>
      <c r="J113" s="624">
        <v>5</v>
      </c>
      <c r="K113" s="633">
        <v>92</v>
      </c>
      <c r="L113" s="634">
        <v>2</v>
      </c>
      <c r="M113" s="634">
        <v>151</v>
      </c>
      <c r="N113" s="968"/>
    </row>
    <row r="114" spans="2:14" ht="24.75" customHeight="1" thickBot="1">
      <c r="B114" s="625" t="str">
        <f>'Zap 1 Pc - TU VPISOVAŤ Mená'!$G$55</f>
        <v>KO Žarnovica</v>
      </c>
      <c r="C114" s="626">
        <v>5</v>
      </c>
      <c r="D114" s="635">
        <v>89</v>
      </c>
      <c r="E114" s="636">
        <v>0</v>
      </c>
      <c r="F114" s="636">
        <v>139</v>
      </c>
      <c r="G114" s="969"/>
      <c r="H114" s="621"/>
      <c r="I114" s="625" t="str">
        <f>'Zap 1 Pc - TU VPISOVAŤ Mená'!$I$55</f>
        <v>FTC KO Fiľakovo</v>
      </c>
      <c r="J114" s="626">
        <v>6</v>
      </c>
      <c r="K114" s="635">
        <v>94</v>
      </c>
      <c r="L114" s="636">
        <v>2</v>
      </c>
      <c r="M114" s="636">
        <v>137</v>
      </c>
      <c r="N114" s="969"/>
    </row>
    <row r="115" spans="4:13" ht="15">
      <c r="D115" s="995">
        <f>IF(SUM(D111:D114)=0,"",SUM(D111:D114))</f>
        <v>346</v>
      </c>
      <c r="E115" s="963">
        <f>IF(SUM(E111:E114)=0,"",SUM(E111:E114))</f>
        <v>4</v>
      </c>
      <c r="F115" s="997">
        <f>IF(SUM(F111:F114)=0,"",SUM(F111:F114))</f>
        <v>527</v>
      </c>
      <c r="H115" s="621"/>
      <c r="K115" s="995">
        <f>IF(SUM(K111:K114)=0,"",SUM(K111:K114))</f>
        <v>363</v>
      </c>
      <c r="L115" s="963">
        <f>IF(SUM(L111:L114)=0,"",SUM(L111:L114))</f>
        <v>8</v>
      </c>
      <c r="M115" s="965">
        <f>IF(SUM(M111:M114)=0,"",SUM(M111:M114))</f>
        <v>544</v>
      </c>
    </row>
    <row r="116" spans="4:13" ht="15.75" thickBot="1">
      <c r="D116" s="996"/>
      <c r="E116" s="964"/>
      <c r="F116" s="998"/>
      <c r="H116" s="621"/>
      <c r="K116" s="996"/>
      <c r="L116" s="964"/>
      <c r="M116" s="966"/>
    </row>
    <row r="117" ht="15">
      <c r="H117" s="621"/>
    </row>
    <row r="118" ht="15.75" thickBot="1">
      <c r="H118" s="621"/>
    </row>
    <row r="119" spans="2:14" ht="15.75" thickBot="1">
      <c r="B119" s="620"/>
      <c r="D119" s="630" t="s">
        <v>2</v>
      </c>
      <c r="E119" s="628" t="s">
        <v>5</v>
      </c>
      <c r="F119" s="628" t="s">
        <v>48</v>
      </c>
      <c r="G119" s="629" t="s">
        <v>49</v>
      </c>
      <c r="H119" s="621"/>
      <c r="I119" s="620"/>
      <c r="K119" s="630" t="s">
        <v>2</v>
      </c>
      <c r="L119" s="628" t="s">
        <v>5</v>
      </c>
      <c r="M119" s="628" t="s">
        <v>48</v>
      </c>
      <c r="N119" s="629" t="s">
        <v>49</v>
      </c>
    </row>
    <row r="120" spans="2:14" ht="24.75" customHeight="1">
      <c r="B120" s="993" t="str">
        <f>'Zap 1 Pc - TU VPISOVAŤ Mená'!$K$54</f>
        <v>Matis Sofia</v>
      </c>
      <c r="C120" s="623">
        <v>5</v>
      </c>
      <c r="D120" s="631">
        <v>91</v>
      </c>
      <c r="E120" s="632">
        <v>1</v>
      </c>
      <c r="F120" s="632">
        <v>127</v>
      </c>
      <c r="G120" s="967">
        <f>IF(SUM(F120:F123)=0,"",SUM(F120:F123))</f>
        <v>587</v>
      </c>
      <c r="H120" s="621"/>
      <c r="I120" s="993" t="str">
        <f>'Zap 1 Pc - TU VPISOVAŤ Mená'!$M$54</f>
        <v>Sabová Šarlota</v>
      </c>
      <c r="J120" s="623">
        <v>6</v>
      </c>
      <c r="K120" s="631">
        <v>101</v>
      </c>
      <c r="L120" s="632">
        <v>2</v>
      </c>
      <c r="M120" s="632">
        <v>154</v>
      </c>
      <c r="N120" s="967">
        <f>IF(SUM(M120:M123)=0,"",SUM(M120:M123))</f>
        <v>591</v>
      </c>
    </row>
    <row r="121" spans="2:14" ht="24.75" customHeight="1">
      <c r="B121" s="994"/>
      <c r="C121" s="624">
        <v>6</v>
      </c>
      <c r="D121" s="633">
        <v>91</v>
      </c>
      <c r="E121" s="634">
        <v>1</v>
      </c>
      <c r="F121" s="634">
        <v>151</v>
      </c>
      <c r="G121" s="968"/>
      <c r="H121" s="621"/>
      <c r="I121" s="994"/>
      <c r="J121" s="624">
        <v>5</v>
      </c>
      <c r="K121" s="633">
        <v>93</v>
      </c>
      <c r="L121" s="634">
        <v>2</v>
      </c>
      <c r="M121" s="634">
        <v>129</v>
      </c>
      <c r="N121" s="968"/>
    </row>
    <row r="122" spans="2:14" ht="24.75" customHeight="1">
      <c r="B122" s="994"/>
      <c r="C122" s="624">
        <v>2</v>
      </c>
      <c r="D122" s="633">
        <v>100</v>
      </c>
      <c r="E122" s="634">
        <v>0</v>
      </c>
      <c r="F122" s="634">
        <v>162</v>
      </c>
      <c r="G122" s="968"/>
      <c r="H122" s="621"/>
      <c r="I122" s="994"/>
      <c r="J122" s="624">
        <v>1</v>
      </c>
      <c r="K122" s="633">
        <v>96</v>
      </c>
      <c r="L122" s="634">
        <v>0</v>
      </c>
      <c r="M122" s="634">
        <v>145</v>
      </c>
      <c r="N122" s="968"/>
    </row>
    <row r="123" spans="2:14" ht="24.75" customHeight="1" thickBot="1">
      <c r="B123" s="625" t="str">
        <f>'Zap 1 Pc - TU VPISOVAŤ Mená'!$K$55</f>
        <v>KKZ Hlohovec</v>
      </c>
      <c r="C123" s="626">
        <v>1</v>
      </c>
      <c r="D123" s="635">
        <v>94</v>
      </c>
      <c r="E123" s="636">
        <v>0</v>
      </c>
      <c r="F123" s="636">
        <v>147</v>
      </c>
      <c r="G123" s="969"/>
      <c r="H123" s="621"/>
      <c r="I123" s="625" t="str">
        <f>'Zap 1 Pc - TU VPISOVAŤ Mená'!$M$55</f>
        <v>ŠK Železiarne Podbrezová</v>
      </c>
      <c r="J123" s="626">
        <v>2</v>
      </c>
      <c r="K123" s="635">
        <v>104</v>
      </c>
      <c r="L123" s="636">
        <v>0</v>
      </c>
      <c r="M123" s="636">
        <v>163</v>
      </c>
      <c r="N123" s="969"/>
    </row>
    <row r="124" spans="4:13" ht="15">
      <c r="D124" s="995">
        <f>IF(SUM(D120:D123)=0,"",SUM(D120:D123))</f>
        <v>376</v>
      </c>
      <c r="E124" s="963">
        <f>IF(SUM(E120:E123)=0,"",SUM(E120:E123))</f>
        <v>2</v>
      </c>
      <c r="F124" s="997">
        <f>IF(SUM(F120:F123)=0,"",SUM(F120:F123))</f>
        <v>587</v>
      </c>
      <c r="K124" s="995">
        <f>IF(SUM(K120:K123)=0,"",SUM(K120:K123))</f>
        <v>394</v>
      </c>
      <c r="L124" s="963">
        <f>IF(SUM(L120:L123)=0,"",SUM(L120:L123))</f>
        <v>4</v>
      </c>
      <c r="M124" s="965">
        <f>IF(SUM(M120:M123)=0,"",SUM(M120:M123))</f>
        <v>591</v>
      </c>
    </row>
    <row r="125" spans="4:13" ht="15.75" thickBot="1">
      <c r="D125" s="996"/>
      <c r="E125" s="964"/>
      <c r="F125" s="998"/>
      <c r="K125" s="996"/>
      <c r="L125" s="964"/>
      <c r="M125" s="966"/>
    </row>
  </sheetData>
  <sheetProtection password="D839" sheet="1" objects="1" scenarios="1" selectLockedCells="1"/>
  <mergeCells count="144">
    <mergeCell ref="N47:N50"/>
    <mergeCell ref="N56:N59"/>
    <mergeCell ref="N70:N73"/>
    <mergeCell ref="N79:N82"/>
    <mergeCell ref="G47:G50"/>
    <mergeCell ref="G56:G59"/>
    <mergeCell ref="L60:L61"/>
    <mergeCell ref="M60:M61"/>
    <mergeCell ref="D67:I67"/>
    <mergeCell ref="J67:L67"/>
    <mergeCell ref="N111:N114"/>
    <mergeCell ref="N120:N123"/>
    <mergeCell ref="G102:G105"/>
    <mergeCell ref="G111:G114"/>
    <mergeCell ref="G120:G123"/>
    <mergeCell ref="I24:I26"/>
    <mergeCell ref="L42:L43"/>
    <mergeCell ref="M42:M43"/>
    <mergeCell ref="L51:L52"/>
    <mergeCell ref="M51:M52"/>
    <mergeCell ref="N88:N91"/>
    <mergeCell ref="N102:N105"/>
    <mergeCell ref="B98:B99"/>
    <mergeCell ref="G15:G18"/>
    <mergeCell ref="G24:G27"/>
    <mergeCell ref="N15:N18"/>
    <mergeCell ref="N24:N27"/>
    <mergeCell ref="G38:G41"/>
    <mergeCell ref="E28:E29"/>
    <mergeCell ref="N38:N41"/>
    <mergeCell ref="B6:B8"/>
    <mergeCell ref="I6:I8"/>
    <mergeCell ref="Q7:R8"/>
    <mergeCell ref="N6:N9"/>
    <mergeCell ref="M10:M11"/>
    <mergeCell ref="M19:M20"/>
    <mergeCell ref="B2:B3"/>
    <mergeCell ref="B34:B35"/>
    <mergeCell ref="E10:E11"/>
    <mergeCell ref="F10:F11"/>
    <mergeCell ref="K10:K11"/>
    <mergeCell ref="L10:L11"/>
    <mergeCell ref="D3:I3"/>
    <mergeCell ref="J3:L3"/>
    <mergeCell ref="D10:D11"/>
    <mergeCell ref="B24:B26"/>
    <mergeCell ref="M3:N3"/>
    <mergeCell ref="Q10:S11"/>
    <mergeCell ref="Q12:S13"/>
    <mergeCell ref="B15:B17"/>
    <mergeCell ref="I15:I17"/>
    <mergeCell ref="D19:D20"/>
    <mergeCell ref="E19:E20"/>
    <mergeCell ref="F19:F20"/>
    <mergeCell ref="K19:K20"/>
    <mergeCell ref="L19:L20"/>
    <mergeCell ref="F28:F29"/>
    <mergeCell ref="K28:K29"/>
    <mergeCell ref="L28:L29"/>
    <mergeCell ref="M28:M29"/>
    <mergeCell ref="D35:I35"/>
    <mergeCell ref="J35:L35"/>
    <mergeCell ref="M35:N35"/>
    <mergeCell ref="D28:D29"/>
    <mergeCell ref="B38:B40"/>
    <mergeCell ref="I38:I40"/>
    <mergeCell ref="D42:D43"/>
    <mergeCell ref="E42:E43"/>
    <mergeCell ref="F42:F43"/>
    <mergeCell ref="K42:K43"/>
    <mergeCell ref="B47:B49"/>
    <mergeCell ref="I47:I49"/>
    <mergeCell ref="D51:D52"/>
    <mergeCell ref="E51:E52"/>
    <mergeCell ref="F51:F52"/>
    <mergeCell ref="K51:K52"/>
    <mergeCell ref="B56:B58"/>
    <mergeCell ref="I56:I58"/>
    <mergeCell ref="D60:D61"/>
    <mergeCell ref="E60:E61"/>
    <mergeCell ref="F60:F61"/>
    <mergeCell ref="K60:K61"/>
    <mergeCell ref="M67:N67"/>
    <mergeCell ref="B70:B72"/>
    <mergeCell ref="I70:I72"/>
    <mergeCell ref="B66:B67"/>
    <mergeCell ref="G70:G73"/>
    <mergeCell ref="D74:D75"/>
    <mergeCell ref="E74:E75"/>
    <mergeCell ref="F74:F75"/>
    <mergeCell ref="K74:K75"/>
    <mergeCell ref="L74:L75"/>
    <mergeCell ref="M74:M75"/>
    <mergeCell ref="M92:M93"/>
    <mergeCell ref="B79:B81"/>
    <mergeCell ref="I79:I81"/>
    <mergeCell ref="D83:D84"/>
    <mergeCell ref="E83:E84"/>
    <mergeCell ref="F83:F84"/>
    <mergeCell ref="K83:K84"/>
    <mergeCell ref="G88:G91"/>
    <mergeCell ref="G79:G82"/>
    <mergeCell ref="L106:L107"/>
    <mergeCell ref="L83:L84"/>
    <mergeCell ref="M83:M84"/>
    <mergeCell ref="B88:B90"/>
    <mergeCell ref="I88:I90"/>
    <mergeCell ref="D92:D93"/>
    <mergeCell ref="E92:E93"/>
    <mergeCell ref="F92:F93"/>
    <mergeCell ref="K92:K93"/>
    <mergeCell ref="L92:L93"/>
    <mergeCell ref="M115:M116"/>
    <mergeCell ref="D99:I99"/>
    <mergeCell ref="J99:L99"/>
    <mergeCell ref="M99:N99"/>
    <mergeCell ref="B102:B104"/>
    <mergeCell ref="I102:I104"/>
    <mergeCell ref="D106:D107"/>
    <mergeCell ref="E106:E107"/>
    <mergeCell ref="F106:F107"/>
    <mergeCell ref="K106:K107"/>
    <mergeCell ref="B111:B113"/>
    <mergeCell ref="I111:I113"/>
    <mergeCell ref="D115:D116"/>
    <mergeCell ref="E115:E116"/>
    <mergeCell ref="F115:F116"/>
    <mergeCell ref="K115:K116"/>
    <mergeCell ref="B120:B122"/>
    <mergeCell ref="I120:I122"/>
    <mergeCell ref="D124:D125"/>
    <mergeCell ref="E124:E125"/>
    <mergeCell ref="F124:F125"/>
    <mergeCell ref="K124:K125"/>
    <mergeCell ref="L124:L125"/>
    <mergeCell ref="M124:M125"/>
    <mergeCell ref="G6:G9"/>
    <mergeCell ref="Q14:S14"/>
    <mergeCell ref="Q15:S16"/>
    <mergeCell ref="Q19:S20"/>
    <mergeCell ref="Q21:S22"/>
    <mergeCell ref="Q23:S24"/>
    <mergeCell ref="M106:M107"/>
    <mergeCell ref="L115:L116"/>
  </mergeCells>
  <printOptions/>
  <pageMargins left="0.11811023622047245" right="0.11811023622047245" top="0.15748031496062992" bottom="0.15748031496062992" header="0.31496062992125984" footer="0.31496062992125984"/>
  <pageSetup blackAndWhite="1" fitToHeight="3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3:Y47"/>
  <sheetViews>
    <sheetView zoomScalePageLayoutView="0" workbookViewId="0" topLeftCell="A1">
      <selection activeCell="B3" sqref="B3"/>
    </sheetView>
  </sheetViews>
  <sheetFormatPr defaultColWidth="1.28515625" defaultRowHeight="12.75"/>
  <cols>
    <col min="1" max="1" width="1.28515625" style="8" customWidth="1"/>
    <col min="2" max="2" width="2.8515625" style="260" customWidth="1"/>
    <col min="3" max="3" width="26.7109375" style="8" customWidth="1"/>
    <col min="4" max="4" width="12.57421875" style="8" customWidth="1"/>
    <col min="5" max="5" width="23.28125" style="2" customWidth="1"/>
    <col min="6" max="6" width="3.7109375" style="8" customWidth="1"/>
    <col min="7" max="7" width="2.8515625" style="260" customWidth="1"/>
    <col min="8" max="8" width="26.7109375" style="8" customWidth="1"/>
    <col min="9" max="9" width="12.57421875" style="8" customWidth="1"/>
    <col min="10" max="10" width="23.28125" style="2" customWidth="1"/>
    <col min="11" max="11" width="2.421875" style="8" customWidth="1"/>
    <col min="12" max="12" width="7.28125" style="2" customWidth="1"/>
    <col min="13" max="13" width="1.57421875" style="8" customWidth="1"/>
    <col min="14" max="14" width="1.8515625" style="8" customWidth="1"/>
    <col min="15" max="15" width="7.28125" style="8" customWidth="1"/>
    <col min="16" max="16" width="12.7109375" style="8" customWidth="1"/>
    <col min="17" max="18" width="7.7109375" style="8" customWidth="1"/>
    <col min="19" max="21" width="5.7109375" style="8" customWidth="1"/>
    <col min="22" max="25" width="7.7109375" style="8" customWidth="1"/>
    <col min="26" max="255" width="10.7109375" style="8" customWidth="1"/>
    <col min="256" max="16384" width="1.28515625" style="8" customWidth="1"/>
  </cols>
  <sheetData>
    <row r="1" ht="6" customHeight="1"/>
    <row r="2" ht="6" customHeight="1"/>
    <row r="3" spans="1:12" ht="24.75" customHeight="1">
      <c r="A3" s="246"/>
      <c r="B3" s="247"/>
      <c r="C3" s="1019" t="s">
        <v>167</v>
      </c>
      <c r="D3" s="1019"/>
      <c r="E3" s="1019"/>
      <c r="F3" s="1019"/>
      <c r="G3" s="1019"/>
      <c r="H3" s="457" t="str">
        <f>'Tlačivo na zostavy'!$X$27</f>
        <v>Podbrezová</v>
      </c>
      <c r="I3" s="402" t="str">
        <f>'Tlačivo na zostavy'!$X$24</f>
        <v>1.</v>
      </c>
      <c r="J3" s="1019" t="str">
        <f>'Tlačivo na zostavy'!$X$25</f>
        <v>Turnajové kolo</v>
      </c>
      <c r="K3" s="1019"/>
      <c r="L3" s="1019"/>
    </row>
    <row r="4" spans="1:12" ht="4.5" customHeight="1">
      <c r="A4" s="246"/>
      <c r="B4" s="247"/>
      <c r="C4" s="247"/>
      <c r="D4" s="247"/>
      <c r="E4" s="247"/>
      <c r="F4" s="247"/>
      <c r="G4" s="247"/>
      <c r="H4" s="247"/>
      <c r="I4" s="248"/>
      <c r="J4" s="248"/>
      <c r="K4" s="247"/>
      <c r="L4" s="247"/>
    </row>
    <row r="5" spans="1:12" ht="4.5" customHeight="1">
      <c r="A5" s="246"/>
      <c r="B5" s="281"/>
      <c r="C5" s="281"/>
      <c r="D5" s="281"/>
      <c r="E5" s="281"/>
      <c r="F5" s="281"/>
      <c r="G5" s="281"/>
      <c r="H5" s="281"/>
      <c r="I5" s="248"/>
      <c r="J5" s="248"/>
      <c r="K5" s="281"/>
      <c r="L5" s="281"/>
    </row>
    <row r="6" spans="1:12" ht="24.75" customHeight="1">
      <c r="A6" s="246"/>
      <c r="B6" s="249"/>
      <c r="C6" s="1031" t="s">
        <v>123</v>
      </c>
      <c r="D6" s="1032"/>
      <c r="E6" s="1033"/>
      <c r="F6" s="250"/>
      <c r="G6" s="249"/>
      <c r="H6" s="1031" t="s">
        <v>124</v>
      </c>
      <c r="I6" s="1032"/>
      <c r="J6" s="1033"/>
      <c r="K6" s="249"/>
      <c r="L6" s="249"/>
    </row>
    <row r="7" spans="1:12" ht="6" customHeight="1" thickBot="1">
      <c r="A7" s="246"/>
      <c r="B7" s="249"/>
      <c r="C7" s="295"/>
      <c r="D7" s="295"/>
      <c r="E7" s="295"/>
      <c r="F7" s="295"/>
      <c r="G7" s="295"/>
      <c r="H7" s="295"/>
      <c r="I7" s="295"/>
      <c r="J7" s="295"/>
      <c r="K7" s="249"/>
      <c r="L7" s="249"/>
    </row>
    <row r="8" spans="1:12" ht="24.75" customHeight="1" thickTop="1">
      <c r="A8" s="246"/>
      <c r="C8" s="368"/>
      <c r="D8" s="368"/>
      <c r="E8" s="1020" t="s">
        <v>194</v>
      </c>
      <c r="F8" s="1021"/>
      <c r="G8" s="1021"/>
      <c r="H8" s="1022"/>
      <c r="I8" s="368"/>
      <c r="J8" s="368"/>
      <c r="K8" s="368"/>
      <c r="L8" s="368"/>
    </row>
    <row r="9" spans="1:13" ht="6.75" customHeight="1" thickBot="1">
      <c r="A9" s="251"/>
      <c r="B9" s="252"/>
      <c r="C9" s="251"/>
      <c r="D9" s="251"/>
      <c r="E9" s="379"/>
      <c r="F9" s="251"/>
      <c r="G9" s="252"/>
      <c r="H9" s="380"/>
      <c r="I9" s="251"/>
      <c r="J9" s="253"/>
      <c r="K9" s="251"/>
      <c r="L9" s="253"/>
      <c r="M9" s="251"/>
    </row>
    <row r="10" spans="1:18" ht="27.75" customHeight="1" thickTop="1">
      <c r="A10" s="251"/>
      <c r="B10" s="305" t="s">
        <v>21</v>
      </c>
      <c r="C10" s="357" t="str">
        <f>'Zap 1 Pc - TU VPISOVAŤ Mená'!$H$6</f>
        <v>Gordíková Nina / 71. Redaj Marek</v>
      </c>
      <c r="D10" s="342">
        <f>'Zap 1 Pc - TU VPISOVAŤ Mená'!$K$6</f>
        <v>0</v>
      </c>
      <c r="E10" s="358" t="str">
        <f>'Zap 1 Pc - TU VPISOVAŤ Mená'!$J$4</f>
        <v>MKK Stará Turá</v>
      </c>
      <c r="F10" s="254"/>
      <c r="G10" s="305" t="s">
        <v>22</v>
      </c>
      <c r="H10" s="341" t="str">
        <f>'Zap 1 Pc - TU VPISOVAŤ Mená'!$B$28</f>
        <v>Mócová Daniela</v>
      </c>
      <c r="I10" s="342">
        <f>'Zap 1 Pc - TU VPISOVAŤ Mená'!$E$28</f>
        <v>0</v>
      </c>
      <c r="J10" s="343" t="str">
        <f>'Zap 1 Pc - TU VPISOVAŤ Mená'!$D$26</f>
        <v>ŠK Železiarne Podbrezová</v>
      </c>
      <c r="K10" s="1034" t="s">
        <v>121</v>
      </c>
      <c r="L10" s="1035"/>
      <c r="M10" s="251"/>
      <c r="P10" s="261">
        <v>1</v>
      </c>
      <c r="Q10"/>
      <c r="R10" s="267" t="s">
        <v>66</v>
      </c>
    </row>
    <row r="11" spans="1:18" ht="27.75" customHeight="1" thickBot="1">
      <c r="A11" s="251"/>
      <c r="B11" s="309" t="s">
        <v>23</v>
      </c>
      <c r="C11" s="359" t="str">
        <f>'Zap 1 Pc - TU VPISOVAŤ Mená'!$H$28</f>
        <v>Varga Simon</v>
      </c>
      <c r="D11" s="345">
        <f>'Zap 1 Pc - TU VPISOVAŤ Mená'!$K$28</f>
        <v>0</v>
      </c>
      <c r="E11" s="360" t="str">
        <f>'Zap 1 Pc - TU VPISOVAŤ Mená'!$J$26</f>
        <v>KO Žarnovica</v>
      </c>
      <c r="F11" s="254"/>
      <c r="G11" s="309" t="s">
        <v>24</v>
      </c>
      <c r="H11" s="344" t="str">
        <f>'Zap 1 Pc - TU VPISOVAŤ Mená'!$H$17</f>
        <v>Ogurčak Denis</v>
      </c>
      <c r="I11" s="345">
        <f>'Zap 1 Pc - TU VPISOVAŤ Mená'!$K$17</f>
        <v>0</v>
      </c>
      <c r="J11" s="346" t="str">
        <f>'Zap 1 Pc - TU VPISOVAŤ Mená'!$J$15</f>
        <v>TJ Tatran Spišská Nová Ves</v>
      </c>
      <c r="K11" s="1017" t="s">
        <v>122</v>
      </c>
      <c r="L11" s="1018"/>
      <c r="M11" s="251"/>
      <c r="P11" s="262">
        <v>2</v>
      </c>
      <c r="Q11"/>
      <c r="R11" s="268" t="s">
        <v>90</v>
      </c>
    </row>
    <row r="12" spans="1:18" ht="27.75" customHeight="1">
      <c r="A12" s="251"/>
      <c r="B12" s="313" t="s">
        <v>21</v>
      </c>
      <c r="C12" s="361" t="str">
        <f>'Zap 1 Pc - TU VPISOVAŤ Mená'!$H$30</f>
        <v>Šmondrk Matúš</v>
      </c>
      <c r="D12" s="348">
        <f>'Zap 1 Pc - TU VPISOVAŤ Mená'!$K$30</f>
        <v>0</v>
      </c>
      <c r="E12" s="362" t="str">
        <f>'Zap 1 Pc - TU VPISOVAŤ Mená'!$J$26</f>
        <v>KO Žarnovica</v>
      </c>
      <c r="F12" s="255"/>
      <c r="G12" s="313" t="s">
        <v>22</v>
      </c>
      <c r="H12" s="347" t="str">
        <f>'Zap 1 Pc - TU VPISOVAŤ Mená'!$H$19</f>
        <v>Šubová Viktória</v>
      </c>
      <c r="I12" s="348">
        <f>'Zap 1 Pc - TU VPISOVAŤ Mená'!$K$19</f>
        <v>0</v>
      </c>
      <c r="J12" s="349" t="str">
        <f>'Zap 1 Pc - TU VPISOVAŤ Mená'!$J$15</f>
        <v>TJ Tatran Spišská Nová Ves</v>
      </c>
      <c r="K12" s="1015" t="s">
        <v>121</v>
      </c>
      <c r="L12" s="1016"/>
      <c r="M12" s="251"/>
      <c r="P12" s="263">
        <v>3</v>
      </c>
      <c r="Q12"/>
      <c r="R12" s="269" t="s">
        <v>72</v>
      </c>
    </row>
    <row r="13" spans="1:18" ht="27.75" customHeight="1" thickBot="1">
      <c r="A13" s="251"/>
      <c r="B13" s="317" t="s">
        <v>23</v>
      </c>
      <c r="C13" s="363" t="str">
        <f>'Zap 1 Pc - TU VPISOVAŤ Mená'!$B$17</f>
        <v>Krišková Andrea</v>
      </c>
      <c r="D13" s="351">
        <f>'Zap 1 Pc - TU VPISOVAŤ Mená'!$E$17</f>
        <v>0</v>
      </c>
      <c r="E13" s="364" t="str">
        <f>'Zap 1 Pc - TU VPISOVAŤ Mená'!$D$15</f>
        <v>KKZ Hlohovec</v>
      </c>
      <c r="F13" s="255"/>
      <c r="G13" s="317" t="s">
        <v>24</v>
      </c>
      <c r="H13" s="350" t="str">
        <f>'Zap 1 Pc - TU VPISOVAŤ Mená'!$B$6</f>
        <v>Knapp Damian</v>
      </c>
      <c r="I13" s="351">
        <f>'Zap 1 Pc - TU VPISOVAŤ Mená'!$E$6</f>
        <v>0</v>
      </c>
      <c r="J13" s="352" t="str">
        <f>'Zap 1 Pc - TU VPISOVAŤ Mená'!$D$4</f>
        <v>FTC KO Fiľakovo</v>
      </c>
      <c r="K13" s="1017" t="s">
        <v>122</v>
      </c>
      <c r="L13" s="1018"/>
      <c r="M13" s="251"/>
      <c r="P13" s="264">
        <v>4</v>
      </c>
      <c r="Q13"/>
      <c r="R13" s="270" t="s">
        <v>68</v>
      </c>
    </row>
    <row r="14" spans="1:18" ht="27.75" customHeight="1">
      <c r="A14" s="251"/>
      <c r="B14" s="321" t="s">
        <v>21</v>
      </c>
      <c r="C14" s="365" t="str">
        <f>'Zap 1 Pc - TU VPISOVAŤ Mená'!$B$19</f>
        <v>Záturová Dominika </v>
      </c>
      <c r="D14" s="354">
        <f>'Zap 1 Pc - TU VPISOVAŤ Mená'!$E$19</f>
        <v>0</v>
      </c>
      <c r="E14" s="366" t="str">
        <f>'Zap 1 Pc - TU VPISOVAŤ Mená'!$D$15</f>
        <v>KKZ Hlohovec</v>
      </c>
      <c r="F14" s="254"/>
      <c r="G14" s="321" t="s">
        <v>22</v>
      </c>
      <c r="H14" s="353" t="str">
        <f>'Zap 1 Pc - TU VPISOVAŤ Mená'!$B$8</f>
        <v>Kluka Róbert</v>
      </c>
      <c r="I14" s="354">
        <f>'Zap 1 Pc - TU VPISOVAŤ Mená'!$E$8</f>
        <v>0</v>
      </c>
      <c r="J14" s="355" t="str">
        <f>'Zap 1 Pc - TU VPISOVAŤ Mená'!$D$4</f>
        <v>FTC KO Fiľakovo</v>
      </c>
      <c r="K14" s="1015" t="s">
        <v>121</v>
      </c>
      <c r="L14" s="1016"/>
      <c r="M14" s="251"/>
      <c r="P14" s="265">
        <v>5</v>
      </c>
      <c r="Q14"/>
      <c r="R14" s="272" t="s">
        <v>67</v>
      </c>
    </row>
    <row r="15" spans="1:18" ht="27.75" customHeight="1" thickBot="1">
      <c r="A15" s="251"/>
      <c r="B15" s="325" t="s">
        <v>23</v>
      </c>
      <c r="C15" s="326" t="str">
        <f>'Zap 1 Pc - TU VPISOVAŤ Mená'!$H$8</f>
        <v>Bies Lukáš</v>
      </c>
      <c r="D15" s="327">
        <f>'Zap 1 Pc - TU VPISOVAŤ Mená'!$K$8</f>
        <v>0</v>
      </c>
      <c r="E15" s="367" t="str">
        <f>'Zap 1 Pc - TU VPISOVAŤ Mená'!$J$4</f>
        <v>MKK Stará Turá</v>
      </c>
      <c r="F15" s="254"/>
      <c r="G15" s="325" t="s">
        <v>24</v>
      </c>
      <c r="H15" s="339" t="str">
        <f>'Zap 1 Pc - TU VPISOVAŤ Mená'!$B$30</f>
        <v>Balco Andrej</v>
      </c>
      <c r="I15" s="327">
        <f>'Zap 1 Pc - TU VPISOVAŤ Mená'!$E$30</f>
        <v>0</v>
      </c>
      <c r="J15" s="356" t="str">
        <f>'Zap 1 Pc - TU VPISOVAŤ Mená'!$D$26</f>
        <v>ŠK Železiarne Podbrezová</v>
      </c>
      <c r="K15" s="1131" t="s">
        <v>122</v>
      </c>
      <c r="L15" s="1132"/>
      <c r="M15" s="251"/>
      <c r="P15" s="266">
        <v>6</v>
      </c>
      <c r="Q15"/>
      <c r="R15" s="271" t="s">
        <v>91</v>
      </c>
    </row>
    <row r="16" spans="2:18" s="12" customFormat="1" ht="19.5" customHeight="1" thickBot="1" thickTop="1">
      <c r="B16" s="370"/>
      <c r="C16" s="371"/>
      <c r="D16" s="372"/>
      <c r="E16" s="373"/>
      <c r="G16" s="370"/>
      <c r="H16" s="374"/>
      <c r="I16" s="372"/>
      <c r="J16" s="375"/>
      <c r="K16" s="376"/>
      <c r="L16" s="376"/>
      <c r="P16" s="377"/>
      <c r="Q16" s="1"/>
      <c r="R16" s="378"/>
    </row>
    <row r="17" spans="1:18" ht="24.75" customHeight="1" thickTop="1">
      <c r="A17" s="12"/>
      <c r="B17" s="369"/>
      <c r="C17" s="369"/>
      <c r="D17" s="369"/>
      <c r="E17" s="1020" t="s">
        <v>195</v>
      </c>
      <c r="F17" s="1021"/>
      <c r="G17" s="1021"/>
      <c r="H17" s="1022"/>
      <c r="I17" s="369"/>
      <c r="J17" s="369"/>
      <c r="K17" s="369"/>
      <c r="L17" s="369"/>
      <c r="M17" s="12"/>
      <c r="P17" s="266"/>
      <c r="Q17"/>
      <c r="R17" s="271"/>
    </row>
    <row r="18" spans="1:17" ht="6.75" customHeight="1" thickBot="1">
      <c r="A18" s="251"/>
      <c r="B18" s="296"/>
      <c r="C18" s="297"/>
      <c r="D18" s="298"/>
      <c r="E18" s="381"/>
      <c r="F18" s="254"/>
      <c r="G18" s="296"/>
      <c r="H18" s="382"/>
      <c r="I18" s="298"/>
      <c r="J18" s="303"/>
      <c r="K18" s="254"/>
      <c r="L18" s="304"/>
      <c r="M18" s="251"/>
      <c r="Q18"/>
    </row>
    <row r="19" spans="1:13" ht="27.75" customHeight="1" thickTop="1">
      <c r="A19" s="251"/>
      <c r="B19" s="299" t="s">
        <v>21</v>
      </c>
      <c r="C19" s="329" t="str">
        <f>'Zap 1 Pc - TU VPISOVAŤ Mená'!$B$32</f>
        <v>Bánik Matúš</v>
      </c>
      <c r="D19" s="307">
        <f>'Zap 1 Pc - TU VPISOVAŤ Mená'!$E$32</f>
        <v>0</v>
      </c>
      <c r="E19" s="330" t="str">
        <f>'Zap 1 Pc - TU VPISOVAŤ Mená'!$D$26</f>
        <v>ŠK Železiarne Podbrezová</v>
      </c>
      <c r="F19" s="255"/>
      <c r="G19" s="305" t="s">
        <v>22</v>
      </c>
      <c r="H19" s="306" t="str">
        <f>'Zap 1 Pc - TU VPISOVAŤ Mená'!$H$10</f>
        <v>Siváková Aneta</v>
      </c>
      <c r="I19" s="307">
        <f>'Zap 1 Pc - TU VPISOVAŤ Mená'!$K$10</f>
        <v>0</v>
      </c>
      <c r="J19" s="308" t="str">
        <f>'Zap 1 Pc - TU VPISOVAŤ Mená'!$J$4</f>
        <v>MKK Stará Turá</v>
      </c>
      <c r="K19" s="1133" t="s">
        <v>121</v>
      </c>
      <c r="L19" s="1035"/>
      <c r="M19" s="251"/>
    </row>
    <row r="20" spans="1:13" ht="27.75" customHeight="1" thickBot="1">
      <c r="A20" s="251"/>
      <c r="B20" s="300" t="s">
        <v>23</v>
      </c>
      <c r="C20" s="331" t="str">
        <f>'Zap 1 Pc - TU VPISOVAŤ Mená'!$H$21</f>
        <v>Jakubov Hugo</v>
      </c>
      <c r="D20" s="311">
        <f>'Zap 1 Pc - TU VPISOVAŤ Mená'!$K$21</f>
        <v>0</v>
      </c>
      <c r="E20" s="332" t="str">
        <f>'Zap 1 Pc - TU VPISOVAŤ Mená'!$J$15</f>
        <v>TJ Tatran Spišská Nová Ves</v>
      </c>
      <c r="F20" s="255"/>
      <c r="G20" s="309" t="s">
        <v>24</v>
      </c>
      <c r="H20" s="310" t="str">
        <f>'Zap 1 Pc - TU VPISOVAŤ Mená'!$H$32</f>
        <v>Šmondrková Hanka</v>
      </c>
      <c r="I20" s="311">
        <f>'Zap 1 Pc - TU VPISOVAŤ Mená'!$K$32</f>
        <v>0</v>
      </c>
      <c r="J20" s="312" t="str">
        <f>'Zap 1 Pc - TU VPISOVAŤ Mená'!$J$26</f>
        <v>KO Žarnovica</v>
      </c>
      <c r="K20" s="1017" t="s">
        <v>122</v>
      </c>
      <c r="L20" s="1018"/>
      <c r="M20" s="251"/>
    </row>
    <row r="21" spans="1:13" ht="27.75" customHeight="1">
      <c r="A21" s="251"/>
      <c r="B21" s="301" t="s">
        <v>21</v>
      </c>
      <c r="C21" s="333" t="str">
        <f>'Zap 1 Pc - TU VPISOVAŤ Mená'!$H$23</f>
        <v>Benko Andrej / 15. Géciová Lenka</v>
      </c>
      <c r="D21" s="315">
        <f>'Zap 1 Pc - TU VPISOVAŤ Mená'!$K$23</f>
        <v>0</v>
      </c>
      <c r="E21" s="334" t="str">
        <f>'Zap 1 Pc - TU VPISOVAŤ Mená'!$J$15</f>
        <v>TJ Tatran Spišská Nová Ves</v>
      </c>
      <c r="F21" s="254"/>
      <c r="G21" s="313" t="s">
        <v>22</v>
      </c>
      <c r="H21" s="314" t="str">
        <f>'Zap 1 Pc - TU VPISOVAŤ Mená'!$H$34</f>
        <v>Frimová Sofia</v>
      </c>
      <c r="I21" s="315">
        <f>'Zap 1 Pc - TU VPISOVAŤ Mená'!$K$34</f>
        <v>0</v>
      </c>
      <c r="J21" s="316" t="str">
        <f>'Zap 1 Pc - TU VPISOVAŤ Mená'!$J$26</f>
        <v>KO Žarnovica</v>
      </c>
      <c r="K21" s="1015" t="s">
        <v>121</v>
      </c>
      <c r="L21" s="1016"/>
      <c r="M21" s="251"/>
    </row>
    <row r="22" spans="1:13" ht="27.75" customHeight="1" thickBot="1">
      <c r="A22" s="251"/>
      <c r="B22" s="302" t="s">
        <v>23</v>
      </c>
      <c r="C22" s="335" t="str">
        <f>'Zap 1 Pc - TU VPISOVAŤ Mená'!$B$10</f>
        <v>Kovács Patrik</v>
      </c>
      <c r="D22" s="319">
        <f>'Zap 1 Pc - TU VPISOVAŤ Mená'!$E$10</f>
        <v>0</v>
      </c>
      <c r="E22" s="336" t="str">
        <f>'Zap 1 Pc - TU VPISOVAŤ Mená'!$D$4</f>
        <v>FTC KO Fiľakovo</v>
      </c>
      <c r="F22" s="254"/>
      <c r="G22" s="317" t="s">
        <v>24</v>
      </c>
      <c r="H22" s="318" t="str">
        <f>'Zap 1 Pc - TU VPISOVAŤ Mená'!$B$21</f>
        <v>Andreánska Zuzana</v>
      </c>
      <c r="I22" s="319">
        <f>'Zap 1 Pc - TU VPISOVAŤ Mená'!$E$21</f>
        <v>0</v>
      </c>
      <c r="J22" s="320" t="str">
        <f>'Zap 1 Pc - TU VPISOVAŤ Mená'!$D$15</f>
        <v>KKZ Hlohovec</v>
      </c>
      <c r="K22" s="1017" t="s">
        <v>122</v>
      </c>
      <c r="L22" s="1018"/>
      <c r="M22" s="251"/>
    </row>
    <row r="23" spans="1:13" ht="27.75" customHeight="1">
      <c r="A23" s="251"/>
      <c r="B23" s="293" t="s">
        <v>21</v>
      </c>
      <c r="C23" s="337" t="str">
        <f>'Zap 1 Pc - TU VPISOVAŤ Mená'!$B$12</f>
        <v>Bódiová Linda</v>
      </c>
      <c r="D23" s="323">
        <f>'Zap 1 Pc - TU VPISOVAŤ Mená'!$E$12</f>
        <v>0</v>
      </c>
      <c r="E23" s="338" t="str">
        <f>'Zap 1 Pc - TU VPISOVAŤ Mená'!$D$4</f>
        <v>FTC KO Fiľakovo</v>
      </c>
      <c r="F23" s="254"/>
      <c r="G23" s="321" t="s">
        <v>22</v>
      </c>
      <c r="H23" s="322" t="str">
        <f>'Zap 1 Pc - TU VPISOVAŤ Mená'!$B$23</f>
        <v>Matis Sofia</v>
      </c>
      <c r="I23" s="323">
        <f>'Zap 1 Pc - TU VPISOVAŤ Mená'!$E$23</f>
        <v>0</v>
      </c>
      <c r="J23" s="324" t="str">
        <f>'Zap 1 Pc - TU VPISOVAŤ Mená'!$D$15</f>
        <v>KKZ Hlohovec</v>
      </c>
      <c r="K23" s="1015" t="s">
        <v>121</v>
      </c>
      <c r="L23" s="1016"/>
      <c r="M23" s="251"/>
    </row>
    <row r="24" spans="1:13" ht="27.75" customHeight="1" thickBot="1">
      <c r="A24" s="251"/>
      <c r="B24" s="294" t="s">
        <v>23</v>
      </c>
      <c r="C24" s="339" t="str">
        <f>'Zap 1 Pc - TU VPISOVAŤ Mená'!$B$34</f>
        <v>Sabová Šarlota</v>
      </c>
      <c r="D24" s="327">
        <f>'Zap 1 Pc - TU VPISOVAŤ Mená'!$E$34</f>
        <v>0</v>
      </c>
      <c r="E24" s="340" t="str">
        <f>'Zap 1 Pc - TU VPISOVAŤ Mená'!$D$26</f>
        <v>ŠK Železiarne Podbrezová</v>
      </c>
      <c r="F24" s="254"/>
      <c r="G24" s="325" t="s">
        <v>24</v>
      </c>
      <c r="H24" s="326" t="str">
        <f>'Zap 1 Pc - TU VPISOVAŤ Mená'!$H$12</f>
        <v>Bičian Martin</v>
      </c>
      <c r="I24" s="327">
        <f>'Zap 1 Pc - TU VPISOVAŤ Mená'!$K$12</f>
        <v>0</v>
      </c>
      <c r="J24" s="328" t="str">
        <f>'Zap 1 Pc - TU VPISOVAŤ Mená'!$J$4</f>
        <v>MKK Stará Turá</v>
      </c>
      <c r="K24" s="1131" t="s">
        <v>122</v>
      </c>
      <c r="L24" s="1132"/>
      <c r="M24" s="251"/>
    </row>
    <row r="25" spans="1:13" ht="6.75" customHeight="1" thickTop="1">
      <c r="A25" s="251"/>
      <c r="B25" s="256"/>
      <c r="C25" s="257"/>
      <c r="D25" s="257"/>
      <c r="E25" s="258"/>
      <c r="F25" s="251"/>
      <c r="G25" s="256"/>
      <c r="H25" s="257"/>
      <c r="I25" s="257"/>
      <c r="J25" s="258"/>
      <c r="K25" s="251"/>
      <c r="L25" s="259"/>
      <c r="M25" s="251"/>
    </row>
    <row r="27" ht="13.5" thickBot="1"/>
    <row r="28" spans="3:10" ht="12.75">
      <c r="C28" s="1025" t="s">
        <v>153</v>
      </c>
      <c r="D28" s="1026"/>
      <c r="E28" s="1026"/>
      <c r="F28" s="1026"/>
      <c r="G28" s="1026"/>
      <c r="H28" s="1026"/>
      <c r="I28" s="1026"/>
      <c r="J28" s="1027"/>
    </row>
    <row r="29" spans="3:10" ht="13.5" thickBot="1">
      <c r="C29" s="1028"/>
      <c r="D29" s="1029"/>
      <c r="E29" s="1029"/>
      <c r="F29" s="1029"/>
      <c r="G29" s="1029"/>
      <c r="H29" s="1029"/>
      <c r="I29" s="1029"/>
      <c r="J29" s="1030"/>
    </row>
    <row r="30" ht="12.75" customHeight="1"/>
    <row r="31" ht="12.75" customHeight="1"/>
    <row r="32" spans="16:25" ht="12.75" customHeight="1" thickBot="1">
      <c r="P32" s="2"/>
      <c r="Q32" s="1134" t="s">
        <v>89</v>
      </c>
      <c r="R32" s="1134"/>
      <c r="S32" s="1134"/>
      <c r="T32" s="1134"/>
      <c r="U32" s="1134"/>
      <c r="V32" s="1134"/>
      <c r="W32" s="1134"/>
      <c r="X32" s="1134"/>
      <c r="Y32" s="1134"/>
    </row>
    <row r="33" spans="17:25" ht="12.75" customHeight="1" thickBot="1">
      <c r="Q33" s="1090" t="s">
        <v>116</v>
      </c>
      <c r="R33" s="1091"/>
      <c r="S33" s="1092" t="s">
        <v>117</v>
      </c>
      <c r="T33" s="1093"/>
      <c r="U33" s="1094"/>
      <c r="V33" s="1095" t="s">
        <v>118</v>
      </c>
      <c r="W33" s="1091"/>
      <c r="X33" s="1091" t="s">
        <v>119</v>
      </c>
      <c r="Y33" s="1096"/>
    </row>
    <row r="34" spans="16:25" ht="12.75" customHeight="1">
      <c r="P34" s="1120">
        <v>0.4583333333333333</v>
      </c>
      <c r="Q34" s="1063" t="s">
        <v>92</v>
      </c>
      <c r="R34" s="1106"/>
      <c r="S34" s="1121" t="s">
        <v>98</v>
      </c>
      <c r="T34" s="1122"/>
      <c r="U34" s="1123"/>
      <c r="V34" s="1127" t="s">
        <v>104</v>
      </c>
      <c r="W34" s="1111"/>
      <c r="X34" s="1088" t="s">
        <v>110</v>
      </c>
      <c r="Y34" s="1129"/>
    </row>
    <row r="35" spans="16:25" ht="12.75" customHeight="1">
      <c r="P35" s="1023"/>
      <c r="Q35" s="1065"/>
      <c r="R35" s="1108"/>
      <c r="S35" s="1124"/>
      <c r="T35" s="1125"/>
      <c r="U35" s="1126"/>
      <c r="V35" s="1128"/>
      <c r="W35" s="1112"/>
      <c r="X35" s="1089"/>
      <c r="Y35" s="1130"/>
    </row>
    <row r="36" spans="16:25" ht="12.75" customHeight="1">
      <c r="P36" s="1050">
        <v>0.5034722222222222</v>
      </c>
      <c r="Q36" s="1076" t="s">
        <v>93</v>
      </c>
      <c r="R36" s="1111"/>
      <c r="S36" s="1113" t="s">
        <v>99</v>
      </c>
      <c r="T36" s="1114"/>
      <c r="U36" s="1115"/>
      <c r="V36" s="1116" t="s">
        <v>105</v>
      </c>
      <c r="W36" s="1097"/>
      <c r="X36" s="1051" t="s">
        <v>111</v>
      </c>
      <c r="Y36" s="1118"/>
    </row>
    <row r="37" spans="16:25" ht="12.75" customHeight="1">
      <c r="P37" s="1050"/>
      <c r="Q37" s="1078"/>
      <c r="R37" s="1112"/>
      <c r="S37" s="1113"/>
      <c r="T37" s="1114"/>
      <c r="U37" s="1115"/>
      <c r="V37" s="1117"/>
      <c r="W37" s="1098"/>
      <c r="X37" s="1052"/>
      <c r="Y37" s="1119"/>
    </row>
    <row r="38" spans="16:25" ht="12.75" customHeight="1">
      <c r="P38" s="1023">
        <v>0.548611111111111</v>
      </c>
      <c r="Q38" s="1046" t="s">
        <v>95</v>
      </c>
      <c r="R38" s="1097"/>
      <c r="S38" s="1099" t="s">
        <v>100</v>
      </c>
      <c r="T38" s="1100"/>
      <c r="U38" s="1101"/>
      <c r="V38" s="1105" t="s">
        <v>106</v>
      </c>
      <c r="W38" s="1106"/>
      <c r="X38" s="1067" t="s">
        <v>112</v>
      </c>
      <c r="Y38" s="1109"/>
    </row>
    <row r="39" spans="16:25" ht="12.75" customHeight="1">
      <c r="P39" s="1023"/>
      <c r="Q39" s="1048"/>
      <c r="R39" s="1098"/>
      <c r="S39" s="1102"/>
      <c r="T39" s="1103"/>
      <c r="U39" s="1104"/>
      <c r="V39" s="1107"/>
      <c r="W39" s="1108"/>
      <c r="X39" s="1068"/>
      <c r="Y39" s="1110"/>
    </row>
    <row r="40" spans="16:25" ht="12.75" customHeight="1">
      <c r="P40" s="1050">
        <v>0.59375</v>
      </c>
      <c r="Q40" s="1067" t="s">
        <v>94</v>
      </c>
      <c r="R40" s="1060"/>
      <c r="S40" s="1069" t="s">
        <v>101</v>
      </c>
      <c r="T40" s="1070"/>
      <c r="U40" s="1071"/>
      <c r="V40" s="1072" t="s">
        <v>107</v>
      </c>
      <c r="W40" s="1073"/>
      <c r="X40" s="1076" t="s">
        <v>113</v>
      </c>
      <c r="Y40" s="1077"/>
    </row>
    <row r="41" spans="16:25" ht="12.75" customHeight="1">
      <c r="P41" s="1050"/>
      <c r="Q41" s="1068"/>
      <c r="R41" s="1062"/>
      <c r="S41" s="1069"/>
      <c r="T41" s="1070"/>
      <c r="U41" s="1071"/>
      <c r="V41" s="1074"/>
      <c r="W41" s="1075"/>
      <c r="X41" s="1078"/>
      <c r="Y41" s="1079"/>
    </row>
    <row r="42" spans="16:25" ht="12.75">
      <c r="P42" s="1023">
        <v>0.638888888888889</v>
      </c>
      <c r="Q42" s="1088" t="s">
        <v>96</v>
      </c>
      <c r="R42" s="1073"/>
      <c r="S42" s="1036" t="s">
        <v>102</v>
      </c>
      <c r="T42" s="1037"/>
      <c r="U42" s="1038"/>
      <c r="V42" s="1042" t="s">
        <v>108</v>
      </c>
      <c r="W42" s="1043"/>
      <c r="X42" s="1046" t="s">
        <v>114</v>
      </c>
      <c r="Y42" s="1047"/>
    </row>
    <row r="43" spans="16:25" ht="12.75">
      <c r="P43" s="1023"/>
      <c r="Q43" s="1089"/>
      <c r="R43" s="1075"/>
      <c r="S43" s="1039"/>
      <c r="T43" s="1040"/>
      <c r="U43" s="1041"/>
      <c r="V43" s="1044"/>
      <c r="W43" s="1045"/>
      <c r="X43" s="1048"/>
      <c r="Y43" s="1049"/>
    </row>
    <row r="44" spans="16:25" ht="12.75">
      <c r="P44" s="1050">
        <v>0.6840277777777778</v>
      </c>
      <c r="Q44" s="1051" t="s">
        <v>97</v>
      </c>
      <c r="R44" s="1043"/>
      <c r="S44" s="1053" t="s">
        <v>103</v>
      </c>
      <c r="T44" s="1054"/>
      <c r="U44" s="1055"/>
      <c r="V44" s="1059" t="s">
        <v>109</v>
      </c>
      <c r="W44" s="1060"/>
      <c r="X44" s="1063" t="s">
        <v>115</v>
      </c>
      <c r="Y44" s="1064"/>
    </row>
    <row r="45" spans="16:25" ht="12.75">
      <c r="P45" s="1050"/>
      <c r="Q45" s="1052"/>
      <c r="R45" s="1045"/>
      <c r="S45" s="1056"/>
      <c r="T45" s="1057"/>
      <c r="U45" s="1058"/>
      <c r="V45" s="1061"/>
      <c r="W45" s="1062"/>
      <c r="X45" s="1065"/>
      <c r="Y45" s="1066"/>
    </row>
    <row r="46" spans="16:25" ht="15.75">
      <c r="P46" s="1023">
        <v>0.7291666666666666</v>
      </c>
      <c r="Q46" s="1080" t="s">
        <v>0</v>
      </c>
      <c r="R46" s="1081"/>
      <c r="S46" s="1081"/>
      <c r="T46" s="1081"/>
      <c r="U46" s="1081"/>
      <c r="V46" s="1081"/>
      <c r="W46" s="1081"/>
      <c r="X46" s="1084" t="e">
        <f>'Tlačivo na zostavy'!#REF!</f>
        <v>#REF!</v>
      </c>
      <c r="Y46" s="1085"/>
    </row>
    <row r="47" spans="16:25" ht="16.5" thickBot="1">
      <c r="P47" s="1024"/>
      <c r="Q47" s="1082"/>
      <c r="R47" s="1083"/>
      <c r="S47" s="1083"/>
      <c r="T47" s="1083"/>
      <c r="U47" s="1083"/>
      <c r="V47" s="1083"/>
      <c r="W47" s="1083"/>
      <c r="X47" s="1086" t="e">
        <f>'Tlačivo na zostavy'!#REF!</f>
        <v>#REF!</v>
      </c>
      <c r="Y47" s="1087"/>
    </row>
  </sheetData>
  <sheetProtection selectLockedCells="1" selectUnlockedCells="1"/>
  <mergeCells count="58">
    <mergeCell ref="J3:L3"/>
    <mergeCell ref="K13:L13"/>
    <mergeCell ref="K14:L14"/>
    <mergeCell ref="K15:L15"/>
    <mergeCell ref="K19:L19"/>
    <mergeCell ref="Q32:Y32"/>
    <mergeCell ref="K21:L21"/>
    <mergeCell ref="K22:L22"/>
    <mergeCell ref="K23:L23"/>
    <mergeCell ref="K24:L24"/>
    <mergeCell ref="P36:P37"/>
    <mergeCell ref="Q36:R37"/>
    <mergeCell ref="S36:U37"/>
    <mergeCell ref="V36:W37"/>
    <mergeCell ref="X36:Y37"/>
    <mergeCell ref="P34:P35"/>
    <mergeCell ref="Q34:R35"/>
    <mergeCell ref="S34:U35"/>
    <mergeCell ref="V34:W35"/>
    <mergeCell ref="X34:Y35"/>
    <mergeCell ref="Q33:R33"/>
    <mergeCell ref="S33:U33"/>
    <mergeCell ref="V33:W33"/>
    <mergeCell ref="X33:Y33"/>
    <mergeCell ref="Q38:R39"/>
    <mergeCell ref="S38:U39"/>
    <mergeCell ref="V38:W39"/>
    <mergeCell ref="X38:Y39"/>
    <mergeCell ref="P40:P41"/>
    <mergeCell ref="Q40:R41"/>
    <mergeCell ref="S40:U41"/>
    <mergeCell ref="V40:W41"/>
    <mergeCell ref="X40:Y41"/>
    <mergeCell ref="Q46:W47"/>
    <mergeCell ref="X46:Y46"/>
    <mergeCell ref="X47:Y47"/>
    <mergeCell ref="P42:P43"/>
    <mergeCell ref="Q42:R43"/>
    <mergeCell ref="K10:L10"/>
    <mergeCell ref="K11:L11"/>
    <mergeCell ref="S42:U43"/>
    <mergeCell ref="V42:W43"/>
    <mergeCell ref="X42:Y43"/>
    <mergeCell ref="P44:P45"/>
    <mergeCell ref="Q44:R45"/>
    <mergeCell ref="S44:U45"/>
    <mergeCell ref="V44:W45"/>
    <mergeCell ref="X44:Y45"/>
    <mergeCell ref="K12:L12"/>
    <mergeCell ref="K20:L20"/>
    <mergeCell ref="C3:G3"/>
    <mergeCell ref="E8:H8"/>
    <mergeCell ref="E17:H17"/>
    <mergeCell ref="P46:P47"/>
    <mergeCell ref="P38:P39"/>
    <mergeCell ref="C28:J29"/>
    <mergeCell ref="C6:E6"/>
    <mergeCell ref="H6:J6"/>
  </mergeCells>
  <printOptions/>
  <pageMargins left="0.1968503937007874" right="0.1968503937007874" top="0.1968503937007874" bottom="0.5905511811023623" header="0.5118110236220472" footer="0.5905511811023623"/>
  <pageSetup blackAndWhite="1" firstPageNumber="1" useFirstPageNumber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J41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140625" style="8" customWidth="1"/>
    <col min="2" max="2" width="5.8515625" style="260" customWidth="1"/>
    <col min="3" max="4" width="23.421875" style="8" customWidth="1"/>
    <col min="5" max="5" width="23.421875" style="2" customWidth="1"/>
    <col min="6" max="6" width="25.00390625" style="8" customWidth="1"/>
    <col min="7" max="7" width="4.7109375" style="0" customWidth="1"/>
    <col min="8" max="8" width="24.00390625" style="0" customWidth="1"/>
  </cols>
  <sheetData>
    <row r="1" spans="1:6" ht="12.75">
      <c r="A1" s="383"/>
      <c r="B1" s="384"/>
      <c r="C1" s="383"/>
      <c r="D1" s="383"/>
      <c r="E1" s="385"/>
      <c r="F1" s="383"/>
    </row>
    <row r="2" spans="1:6" ht="28.5">
      <c r="A2" s="383"/>
      <c r="B2" s="1169" t="s">
        <v>196</v>
      </c>
      <c r="C2" s="1169"/>
      <c r="D2" s="1169"/>
      <c r="E2" s="386" t="str">
        <f>'Tlačivo na zostavy'!$X$29</f>
        <v>T - 1</v>
      </c>
      <c r="F2" s="458" t="str">
        <f>'Tlačivo na zostavy'!$X$27</f>
        <v>Podbrezová</v>
      </c>
    </row>
    <row r="3" spans="1:6" ht="13.5" thickBot="1">
      <c r="A3" s="383"/>
      <c r="B3" s="384"/>
      <c r="C3" s="387"/>
      <c r="D3" s="387"/>
      <c r="E3" s="388"/>
      <c r="F3" s="387"/>
    </row>
    <row r="4" spans="1:10" ht="26.25" customHeight="1" thickBot="1" thickTop="1">
      <c r="A4" s="383"/>
      <c r="B4" s="389"/>
      <c r="C4" s="390" t="s">
        <v>161</v>
      </c>
      <c r="D4" s="391" t="s">
        <v>162</v>
      </c>
      <c r="E4" s="391" t="s">
        <v>163</v>
      </c>
      <c r="F4" s="403" t="s">
        <v>168</v>
      </c>
      <c r="H4" s="1144" t="s">
        <v>164</v>
      </c>
      <c r="I4" s="1145"/>
      <c r="J4" s="1146"/>
    </row>
    <row r="5" spans="1:10" ht="30" customHeight="1" thickTop="1">
      <c r="A5" s="392"/>
      <c r="B5" s="1140">
        <v>0.4583333333333333</v>
      </c>
      <c r="C5" s="406" t="str">
        <f>'Zap 1 Pc - TU VPISOVAŤ Mená'!$H$6</f>
        <v>Gordíková Nina / 71. Redaj Marek</v>
      </c>
      <c r="D5" s="407" t="str">
        <f>'Zap 1 Pc - TU VPISOVAŤ Mená'!$B$28</f>
        <v>Mócová Daniela</v>
      </c>
      <c r="E5" s="408" t="str">
        <f>'Zap 1 Pc - TU VPISOVAŤ Mená'!$H$28</f>
        <v>Varga Simon</v>
      </c>
      <c r="F5" s="409" t="str">
        <f>'Zap 1 Pc - TU VPISOVAŤ Mená'!$H$17</f>
        <v>Ogurčak Denis</v>
      </c>
      <c r="H5" s="1147"/>
      <c r="I5" s="1148"/>
      <c r="J5" s="1149"/>
    </row>
    <row r="6" spans="1:10" ht="21.75" customHeight="1">
      <c r="A6" s="392"/>
      <c r="B6" s="1139"/>
      <c r="C6" s="437" t="str">
        <f>'Zap 1 Pc - TU VPISOVAŤ Mená'!$J$4</f>
        <v>MKK Stará Turá</v>
      </c>
      <c r="D6" s="438" t="str">
        <f>'Zap 1 Pc - TU VPISOVAŤ Mená'!$D$26</f>
        <v>ŠK Železiarne Podbrezová</v>
      </c>
      <c r="E6" s="439" t="str">
        <f>'Zap 1 Pc - TU VPISOVAŤ Mená'!$J$26</f>
        <v>KO Žarnovica</v>
      </c>
      <c r="F6" s="440" t="str">
        <f>'Zap 1 Pc - TU VPISOVAŤ Mená'!$J$15</f>
        <v>TJ Tatran Spišská Nová Ves</v>
      </c>
      <c r="H6" s="1147" t="s">
        <v>165</v>
      </c>
      <c r="I6" s="1148"/>
      <c r="J6" s="1149"/>
    </row>
    <row r="7" spans="1:10" ht="30" customHeight="1" thickBot="1">
      <c r="A7" s="392"/>
      <c r="B7" s="1138">
        <v>0.5034722222222222</v>
      </c>
      <c r="C7" s="410" t="str">
        <f>'Zap 1 Pc - TU VPISOVAŤ Mená'!$H$30</f>
        <v>Šmondrk Matúš</v>
      </c>
      <c r="D7" s="411" t="str">
        <f>'Zap 1 Pc - TU VPISOVAŤ Mená'!$H$19</f>
        <v>Šubová Viktória</v>
      </c>
      <c r="E7" s="412" t="str">
        <f>'Zap 1 Pc - TU VPISOVAŤ Mená'!$B$17</f>
        <v>Krišková Andrea</v>
      </c>
      <c r="F7" s="413" t="str">
        <f>'Zap 1 Pc - TU VPISOVAŤ Mená'!$B$6</f>
        <v>Knapp Damian</v>
      </c>
      <c r="H7" s="1150"/>
      <c r="I7" s="1151"/>
      <c r="J7" s="1152"/>
    </row>
    <row r="8" spans="1:6" ht="21.75" customHeight="1">
      <c r="A8" s="392"/>
      <c r="B8" s="1139"/>
      <c r="C8" s="441" t="str">
        <f>'Zap 1 Pc - TU VPISOVAŤ Mená'!$J$26</f>
        <v>KO Žarnovica</v>
      </c>
      <c r="D8" s="442" t="str">
        <f>'Zap 1 Pc - TU VPISOVAŤ Mená'!$J$15</f>
        <v>TJ Tatran Spišská Nová Ves</v>
      </c>
      <c r="E8" s="443" t="str">
        <f>'Zap 1 Pc - TU VPISOVAŤ Mená'!$D$15</f>
        <v>KKZ Hlohovec</v>
      </c>
      <c r="F8" s="444" t="str">
        <f>'Zap 1 Pc - TU VPISOVAŤ Mená'!$D$4</f>
        <v>FTC KO Fiľakovo</v>
      </c>
    </row>
    <row r="9" spans="1:6" ht="30" customHeight="1">
      <c r="A9" s="392"/>
      <c r="B9" s="1138">
        <v>0.548611111111111</v>
      </c>
      <c r="C9" s="414" t="str">
        <f>'Zap 1 Pc - TU VPISOVAŤ Mená'!$B$19</f>
        <v>Záturová Dominika </v>
      </c>
      <c r="D9" s="415" t="str">
        <f>'Zap 1 Pc - TU VPISOVAŤ Mená'!$B$8</f>
        <v>Kluka Róbert</v>
      </c>
      <c r="E9" s="416" t="str">
        <f>'Zap 1 Pc - TU VPISOVAŤ Mená'!$H$8</f>
        <v>Bies Lukáš</v>
      </c>
      <c r="F9" s="417" t="str">
        <f>'Zap 1 Pc - TU VPISOVAŤ Mená'!$B$30</f>
        <v>Balco Andrej</v>
      </c>
    </row>
    <row r="10" spans="1:6" ht="21.75" customHeight="1">
      <c r="A10" s="392"/>
      <c r="B10" s="1139"/>
      <c r="C10" s="445" t="str">
        <f>'Zap 1 Pc - TU VPISOVAŤ Mená'!$D$15</f>
        <v>KKZ Hlohovec</v>
      </c>
      <c r="D10" s="446" t="str">
        <f>'Zap 1 Pc - TU VPISOVAŤ Mená'!$D$4</f>
        <v>FTC KO Fiľakovo</v>
      </c>
      <c r="E10" s="447" t="str">
        <f>'Zap 1 Pc - TU VPISOVAŤ Mená'!$J$4</f>
        <v>MKK Stará Turá</v>
      </c>
      <c r="F10" s="448" t="str">
        <f>'Zap 1 Pc - TU VPISOVAŤ Mená'!$D$26</f>
        <v>ŠK Železiarne Podbrezová</v>
      </c>
    </row>
    <row r="11" spans="1:6" ht="30" customHeight="1">
      <c r="A11" s="392"/>
      <c r="B11" s="404">
        <v>0.59375</v>
      </c>
      <c r="C11" s="418" t="str">
        <f>'Zap 1 Pc - TU VPISOVAŤ Mená'!$B$32</f>
        <v>Bánik Matúš</v>
      </c>
      <c r="D11" s="416" t="str">
        <f>'Zap 1 Pc - TU VPISOVAŤ Mená'!$H$10</f>
        <v>Siváková Aneta</v>
      </c>
      <c r="E11" s="411" t="str">
        <f>'Zap 1 Pc - TU VPISOVAŤ Mená'!$H$21</f>
        <v>Jakubov Hugo</v>
      </c>
      <c r="F11" s="419" t="str">
        <f>'Zap 1 Pc - TU VPISOVAŤ Mená'!$H$32</f>
        <v>Šmondrková Hanka</v>
      </c>
    </row>
    <row r="12" spans="1:6" ht="21.75" customHeight="1">
      <c r="A12" s="392"/>
      <c r="B12" s="405"/>
      <c r="C12" s="449" t="str">
        <f>'Zap 1 Pc - TU VPISOVAŤ Mená'!$D$26</f>
        <v>ŠK Železiarne Podbrezová</v>
      </c>
      <c r="D12" s="447" t="str">
        <f>'Zap 1 Pc - TU VPISOVAŤ Mená'!$J$4</f>
        <v>MKK Stará Turá</v>
      </c>
      <c r="E12" s="442" t="str">
        <f>'Zap 1 Pc - TU VPISOVAŤ Mená'!$J$15</f>
        <v>TJ Tatran Spišská Nová Ves</v>
      </c>
      <c r="F12" s="450" t="str">
        <f>'Zap 1 Pc - TU VPISOVAŤ Mená'!$J$26</f>
        <v>KO Žarnovica</v>
      </c>
    </row>
    <row r="13" spans="1:6" ht="30" customHeight="1">
      <c r="A13" s="392"/>
      <c r="B13" s="1138">
        <v>0.638888888888889</v>
      </c>
      <c r="C13" s="420" t="str">
        <f>'Zap 1 Pc - TU VPISOVAŤ Mená'!$H$23</f>
        <v>Benko Andrej / 15. Géciová Lenka</v>
      </c>
      <c r="D13" s="421" t="str">
        <f>'Zap 1 Pc - TU VPISOVAŤ Mená'!$H$34</f>
        <v>Frimová Sofia</v>
      </c>
      <c r="E13" s="415" t="str">
        <f>'Zap 1 Pc - TU VPISOVAŤ Mená'!$B$10</f>
        <v>Kovács Patrik</v>
      </c>
      <c r="F13" s="422" t="str">
        <f>'Zap 1 Pc - TU VPISOVAŤ Mená'!$B$21</f>
        <v>Andreánska Zuzana</v>
      </c>
    </row>
    <row r="14" spans="1:6" ht="21.75" customHeight="1">
      <c r="A14" s="392"/>
      <c r="B14" s="1139"/>
      <c r="C14" s="451" t="str">
        <f>'Zap 1 Pc - TU VPISOVAŤ Mená'!$J$15</f>
        <v>TJ Tatran Spišská Nová Ves</v>
      </c>
      <c r="D14" s="439" t="str">
        <f>'Zap 1 Pc - TU VPISOVAŤ Mená'!$J$26</f>
        <v>KO Žarnovica</v>
      </c>
      <c r="E14" s="446" t="str">
        <f>'Zap 1 Pc - TU VPISOVAŤ Mená'!$D$4</f>
        <v>FTC KO Fiľakovo</v>
      </c>
      <c r="F14" s="452" t="str">
        <f>'Zap 1 Pc - TU VPISOVAŤ Mená'!$D$15</f>
        <v>KKZ Hlohovec</v>
      </c>
    </row>
    <row r="15" spans="1:6" ht="30" customHeight="1">
      <c r="A15" s="392"/>
      <c r="B15" s="1140">
        <v>0.6840277777777778</v>
      </c>
      <c r="C15" s="423" t="str">
        <f>'Zap 1 Pc - TU VPISOVAŤ Mená'!$B$12</f>
        <v>Bódiová Linda</v>
      </c>
      <c r="D15" s="412" t="str">
        <f>'Zap 1 Pc - TU VPISOVAŤ Mená'!$B$23</f>
        <v>Matis Sofia</v>
      </c>
      <c r="E15" s="424" t="str">
        <f>'Zap 1 Pc - TU VPISOVAŤ Mená'!$B$34</f>
        <v>Sabová Šarlota</v>
      </c>
      <c r="F15" s="425" t="str">
        <f>'Zap 1 Pc - TU VPISOVAŤ Mená'!$H$12</f>
        <v>Bičian Martin</v>
      </c>
    </row>
    <row r="16" spans="1:6" ht="21.75" customHeight="1" thickBot="1">
      <c r="A16" s="392"/>
      <c r="B16" s="1141"/>
      <c r="C16" s="453" t="str">
        <f>'Zap 1 Pc - TU VPISOVAŤ Mená'!$D$4</f>
        <v>FTC KO Fiľakovo</v>
      </c>
      <c r="D16" s="454" t="str">
        <f>'Zap 1 Pc - TU VPISOVAŤ Mená'!$D$15</f>
        <v>KKZ Hlohovec</v>
      </c>
      <c r="E16" s="455" t="str">
        <f>'Zap 1 Pc - TU VPISOVAŤ Mená'!$D$26</f>
        <v>ŠK Železiarne Podbrezová</v>
      </c>
      <c r="F16" s="456" t="str">
        <f>'Zap 1 Pc - TU VPISOVAŤ Mená'!$J$4</f>
        <v>MKK Stará Turá</v>
      </c>
    </row>
    <row r="17" spans="1:6" ht="13.5" thickTop="1">
      <c r="A17" s="383"/>
      <c r="B17" s="384"/>
      <c r="C17" s="383"/>
      <c r="D17" s="383"/>
      <c r="E17" s="385"/>
      <c r="F17" s="383"/>
    </row>
    <row r="18" spans="1:6" ht="13.5" thickBot="1">
      <c r="A18" s="383"/>
      <c r="B18" s="384"/>
      <c r="C18" s="383"/>
      <c r="D18" s="383"/>
      <c r="E18" s="385"/>
      <c r="F18" s="383"/>
    </row>
    <row r="19" spans="1:6" ht="12.75" customHeight="1" thickTop="1">
      <c r="A19" s="383"/>
      <c r="B19" s="384"/>
      <c r="C19" s="1159" t="s">
        <v>193</v>
      </c>
      <c r="D19" s="1160"/>
      <c r="E19" s="1160"/>
      <c r="F19" s="1161"/>
    </row>
    <row r="20" spans="1:6" ht="13.5" customHeight="1" thickBot="1">
      <c r="A20" s="383"/>
      <c r="B20" s="384"/>
      <c r="C20" s="1162"/>
      <c r="D20" s="1163"/>
      <c r="E20" s="1163"/>
      <c r="F20" s="1164"/>
    </row>
    <row r="21" spans="1:6" ht="27.75" customHeight="1" thickBot="1">
      <c r="A21" s="383"/>
      <c r="B21" s="8"/>
      <c r="C21" s="426" t="s">
        <v>197</v>
      </c>
      <c r="D21" s="393" t="s">
        <v>198</v>
      </c>
      <c r="E21" s="394" t="s">
        <v>199</v>
      </c>
      <c r="F21" s="427" t="s">
        <v>200</v>
      </c>
    </row>
    <row r="22" spans="1:6" ht="27.75" customHeight="1" thickBot="1" thickTop="1">
      <c r="A22" s="383"/>
      <c r="B22" s="428">
        <v>0.4583333333333333</v>
      </c>
      <c r="C22" s="396" t="s">
        <v>169</v>
      </c>
      <c r="D22" s="397" t="s">
        <v>170</v>
      </c>
      <c r="E22" s="396" t="s">
        <v>171</v>
      </c>
      <c r="F22" s="430" t="s">
        <v>172</v>
      </c>
    </row>
    <row r="23" spans="1:6" ht="27.75" customHeight="1" thickBot="1">
      <c r="A23" s="383"/>
      <c r="B23" s="429">
        <v>0.5034722222222222</v>
      </c>
      <c r="C23" s="398" t="s">
        <v>173</v>
      </c>
      <c r="D23" s="399" t="s">
        <v>174</v>
      </c>
      <c r="E23" s="398" t="s">
        <v>175</v>
      </c>
      <c r="F23" s="431" t="s">
        <v>176</v>
      </c>
    </row>
    <row r="24" spans="1:6" ht="27.75" customHeight="1" thickBot="1">
      <c r="A24" s="383"/>
      <c r="B24" s="429">
        <v>0.548611111111111</v>
      </c>
      <c r="C24" s="400" t="s">
        <v>177</v>
      </c>
      <c r="D24" s="399" t="s">
        <v>178</v>
      </c>
      <c r="E24" s="398" t="s">
        <v>179</v>
      </c>
      <c r="F24" s="431" t="s">
        <v>180</v>
      </c>
    </row>
    <row r="25" spans="1:6" ht="27.75" customHeight="1" thickBot="1">
      <c r="A25" s="383"/>
      <c r="B25" s="429">
        <v>0.59375</v>
      </c>
      <c r="C25" s="400" t="s">
        <v>181</v>
      </c>
      <c r="D25" s="399" t="s">
        <v>182</v>
      </c>
      <c r="E25" s="398" t="s">
        <v>183</v>
      </c>
      <c r="F25" s="431" t="s">
        <v>184</v>
      </c>
    </row>
    <row r="26" spans="1:6" ht="27.75" customHeight="1" thickBot="1">
      <c r="A26" s="383"/>
      <c r="B26" s="429">
        <v>0.638888888888889</v>
      </c>
      <c r="C26" s="400" t="s">
        <v>185</v>
      </c>
      <c r="D26" s="399" t="s">
        <v>186</v>
      </c>
      <c r="E26" s="398" t="s">
        <v>187</v>
      </c>
      <c r="F26" s="431" t="s">
        <v>188</v>
      </c>
    </row>
    <row r="27" spans="1:6" ht="27.75" customHeight="1" thickBot="1">
      <c r="A27" s="383"/>
      <c r="B27" s="429">
        <v>0.6840277777777778</v>
      </c>
      <c r="C27" s="398" t="s">
        <v>189</v>
      </c>
      <c r="D27" s="401" t="s">
        <v>190</v>
      </c>
      <c r="E27" s="398" t="s">
        <v>191</v>
      </c>
      <c r="F27" s="431" t="s">
        <v>192</v>
      </c>
    </row>
    <row r="28" spans="1:6" ht="15.75" customHeight="1">
      <c r="A28" s="383"/>
      <c r="B28" s="1165">
        <v>0.7291666666666666</v>
      </c>
      <c r="C28" s="1153" t="s">
        <v>0</v>
      </c>
      <c r="D28" s="1154"/>
      <c r="E28" s="1154"/>
      <c r="F28" s="1155"/>
    </row>
    <row r="29" spans="1:6" ht="13.5" customHeight="1" thickBot="1">
      <c r="A29" s="383"/>
      <c r="B29" s="1166"/>
      <c r="C29" s="1156"/>
      <c r="D29" s="1157"/>
      <c r="E29" s="1157"/>
      <c r="F29" s="1158"/>
    </row>
    <row r="30" spans="1:6" ht="13.5" thickTop="1">
      <c r="A30" s="383"/>
      <c r="B30" s="384"/>
      <c r="C30"/>
      <c r="D30"/>
      <c r="E30"/>
      <c r="F30"/>
    </row>
    <row r="31" spans="1:4" ht="12.75" customHeight="1" thickBot="1">
      <c r="A31" s="383"/>
      <c r="B31" s="8"/>
      <c r="C31"/>
      <c r="D31"/>
    </row>
    <row r="32" spans="1:6" ht="12.75" customHeight="1" thickTop="1">
      <c r="A32" s="383"/>
      <c r="B32" s="395"/>
      <c r="C32" s="1170" t="s">
        <v>166</v>
      </c>
      <c r="D32" s="1136" t="str">
        <f>'Tlačivo na zostavy'!$X$24</f>
        <v>1.</v>
      </c>
      <c r="E32" s="1142" t="str">
        <f>'Tlačivo na zostavy'!$X$25</f>
        <v>Turnajové kolo</v>
      </c>
      <c r="F32" s="1167" t="str">
        <f>'Tlačivo na zostavy'!$X$27</f>
        <v>Podbrezová</v>
      </c>
    </row>
    <row r="33" spans="1:6" ht="12.75" customHeight="1">
      <c r="A33" s="383"/>
      <c r="B33"/>
      <c r="C33" s="1171"/>
      <c r="D33" s="1137"/>
      <c r="E33" s="1143"/>
      <c r="F33" s="1168"/>
    </row>
    <row r="34" spans="1:6" ht="4.5" customHeight="1">
      <c r="A34" s="383"/>
      <c r="B34"/>
      <c r="C34" s="433"/>
      <c r="D34" s="432"/>
      <c r="E34" s="432"/>
      <c r="F34" s="435"/>
    </row>
    <row r="35" spans="1:6" ht="14.25" customHeight="1">
      <c r="A35" s="383"/>
      <c r="B35"/>
      <c r="C35" s="434"/>
      <c r="D35" s="1135" t="str">
        <f>'Tlačivo na zostavy'!X16</f>
        <v>FTC KO Fiľakovo</v>
      </c>
      <c r="E35" s="1135"/>
      <c r="F35" s="436"/>
    </row>
    <row r="36" spans="1:6" ht="14.25" customHeight="1">
      <c r="A36" s="383"/>
      <c r="B36"/>
      <c r="C36" s="434"/>
      <c r="D36" s="1135" t="str">
        <f>'Tlačivo na zostavy'!X17</f>
        <v>KKZ Hlohovec</v>
      </c>
      <c r="E36" s="1135"/>
      <c r="F36" s="436"/>
    </row>
    <row r="37" spans="1:6" ht="14.25" customHeight="1">
      <c r="A37" s="383"/>
      <c r="B37" s="384"/>
      <c r="C37" s="434"/>
      <c r="D37" s="1135" t="str">
        <f>'Tlačivo na zostavy'!X18</f>
        <v>ŠK Železiarne Podbrezová</v>
      </c>
      <c r="E37" s="1135"/>
      <c r="F37" s="436"/>
    </row>
    <row r="38" spans="1:6" ht="14.25" customHeight="1">
      <c r="A38" s="383"/>
      <c r="B38" s="384"/>
      <c r="C38" s="434"/>
      <c r="D38" s="1135" t="str">
        <f>'Tlačivo na zostavy'!X19</f>
        <v>MKK Stará Turá</v>
      </c>
      <c r="E38" s="1135"/>
      <c r="F38" s="436"/>
    </row>
    <row r="39" spans="1:6" ht="14.25" customHeight="1">
      <c r="A39" s="383"/>
      <c r="B39" s="384"/>
      <c r="C39" s="434"/>
      <c r="D39" s="1135" t="str">
        <f>'Tlačivo na zostavy'!X20</f>
        <v>TJ Tatran Spišská Nová Ves</v>
      </c>
      <c r="E39" s="1135"/>
      <c r="F39" s="436"/>
    </row>
    <row r="40" spans="1:6" ht="14.25" customHeight="1">
      <c r="A40" s="383"/>
      <c r="B40" s="384"/>
      <c r="C40" s="434"/>
      <c r="D40" s="1135" t="str">
        <f>'Tlačivo na zostavy'!X21</f>
        <v>KO Žarnovica</v>
      </c>
      <c r="E40" s="1135"/>
      <c r="F40" s="436"/>
    </row>
    <row r="41" spans="1:6" ht="4.5" customHeight="1" thickBot="1">
      <c r="A41" s="383"/>
      <c r="B41" s="384"/>
      <c r="C41" s="459"/>
      <c r="D41" s="387"/>
      <c r="E41" s="388"/>
      <c r="F41" s="460"/>
    </row>
    <row r="42" spans="1:7" ht="13.5" thickTop="1">
      <c r="A42" s="383"/>
      <c r="B42" s="384"/>
      <c r="C42" s="383"/>
      <c r="D42" s="383"/>
      <c r="E42" s="385"/>
      <c r="F42" s="383"/>
      <c r="G42" s="8"/>
    </row>
    <row r="43" spans="1:6" ht="12.75">
      <c r="A43" s="383"/>
      <c r="B43" s="384"/>
      <c r="C43" s="383"/>
      <c r="D43" s="383"/>
      <c r="E43" s="385"/>
      <c r="F43" s="383"/>
    </row>
    <row r="44" spans="1:6" ht="12.75">
      <c r="A44" s="383"/>
      <c r="B44" s="384"/>
      <c r="C44" s="383"/>
      <c r="D44" s="383"/>
      <c r="E44" s="385"/>
      <c r="F44" s="383"/>
    </row>
    <row r="45" spans="1:6" ht="12.75">
      <c r="A45" s="383"/>
      <c r="B45" s="384"/>
      <c r="C45" s="383"/>
      <c r="D45" s="383"/>
      <c r="E45" s="385"/>
      <c r="F45" s="383"/>
    </row>
    <row r="46" spans="1:6" ht="12.75">
      <c r="A46" s="383"/>
      <c r="B46" s="384"/>
      <c r="C46" s="383"/>
      <c r="D46" s="383"/>
      <c r="E46" s="385"/>
      <c r="F46" s="383"/>
    </row>
    <row r="47" spans="1:6" ht="12.75">
      <c r="A47" s="383"/>
      <c r="B47" s="384"/>
      <c r="C47" s="383"/>
      <c r="D47" s="383"/>
      <c r="E47" s="385"/>
      <c r="F47" s="383"/>
    </row>
    <row r="48" spans="1:6" ht="12.75">
      <c r="A48" s="383"/>
      <c r="B48" s="384"/>
      <c r="C48" s="383"/>
      <c r="D48" s="383"/>
      <c r="E48" s="385"/>
      <c r="F48" s="383"/>
    </row>
    <row r="49" spans="1:6" ht="12.75">
      <c r="A49" s="383"/>
      <c r="B49" s="384"/>
      <c r="C49" s="383"/>
      <c r="D49" s="383"/>
      <c r="E49" s="385"/>
      <c r="F49" s="383"/>
    </row>
    <row r="50" spans="1:6" ht="12.75">
      <c r="A50" s="383"/>
      <c r="B50" s="384"/>
      <c r="C50" s="383"/>
      <c r="D50" s="383"/>
      <c r="E50" s="385"/>
      <c r="F50" s="383"/>
    </row>
    <row r="51" spans="1:6" ht="12.75">
      <c r="A51" s="383"/>
      <c r="B51" s="384"/>
      <c r="C51" s="383"/>
      <c r="D51" s="383"/>
      <c r="E51" s="385"/>
      <c r="F51" s="383"/>
    </row>
    <row r="52" spans="1:6" ht="12.75">
      <c r="A52" s="383"/>
      <c r="B52" s="384"/>
      <c r="C52" s="383"/>
      <c r="D52" s="383"/>
      <c r="E52" s="385"/>
      <c r="F52" s="383"/>
    </row>
    <row r="53" spans="1:6" ht="12.75">
      <c r="A53" s="383"/>
      <c r="B53" s="384"/>
      <c r="C53" s="383"/>
      <c r="D53" s="383"/>
      <c r="E53" s="385"/>
      <c r="F53" s="383"/>
    </row>
    <row r="54" spans="1:6" ht="12.75">
      <c r="A54" s="383"/>
      <c r="B54" s="384"/>
      <c r="C54" s="383"/>
      <c r="D54" s="383"/>
      <c r="E54" s="385"/>
      <c r="F54" s="383"/>
    </row>
    <row r="55" spans="1:6" ht="12.75">
      <c r="A55" s="383"/>
      <c r="B55" s="384"/>
      <c r="C55" s="383"/>
      <c r="D55" s="383"/>
      <c r="E55" s="385"/>
      <c r="F55" s="383"/>
    </row>
    <row r="56" spans="1:6" ht="12.75">
      <c r="A56" s="383"/>
      <c r="B56" s="384"/>
      <c r="C56" s="383"/>
      <c r="D56" s="383"/>
      <c r="E56" s="385"/>
      <c r="F56" s="383"/>
    </row>
    <row r="57" spans="1:6" ht="12.75">
      <c r="A57" s="383"/>
      <c r="B57" s="384"/>
      <c r="C57" s="383"/>
      <c r="D57" s="383"/>
      <c r="E57" s="385"/>
      <c r="F57" s="383"/>
    </row>
    <row r="58" spans="1:6" ht="12.75">
      <c r="A58" s="383"/>
      <c r="B58" s="384"/>
      <c r="C58" s="383"/>
      <c r="D58" s="383"/>
      <c r="E58" s="385"/>
      <c r="F58" s="383"/>
    </row>
    <row r="59" spans="1:6" ht="12.75">
      <c r="A59" s="383"/>
      <c r="B59" s="384"/>
      <c r="C59" s="383"/>
      <c r="D59" s="383"/>
      <c r="E59" s="385"/>
      <c r="F59" s="383"/>
    </row>
    <row r="60" spans="1:6" ht="12.75">
      <c r="A60" s="383"/>
      <c r="B60" s="384"/>
      <c r="C60" s="383"/>
      <c r="D60" s="383"/>
      <c r="E60" s="385"/>
      <c r="F60" s="383"/>
    </row>
    <row r="61" spans="1:6" ht="12.75">
      <c r="A61" s="383"/>
      <c r="B61" s="384"/>
      <c r="C61" s="383"/>
      <c r="D61" s="383"/>
      <c r="E61" s="385"/>
      <c r="F61" s="383"/>
    </row>
    <row r="62" spans="1:6" ht="12.75">
      <c r="A62" s="383"/>
      <c r="B62" s="384"/>
      <c r="C62" s="383"/>
      <c r="D62" s="383"/>
      <c r="E62" s="385"/>
      <c r="F62" s="383"/>
    </row>
    <row r="63" spans="1:6" ht="12.75">
      <c r="A63" s="383"/>
      <c r="B63" s="384"/>
      <c r="C63" s="383"/>
      <c r="D63" s="383"/>
      <c r="E63" s="385"/>
      <c r="F63" s="383"/>
    </row>
    <row r="64" spans="1:6" ht="12.75">
      <c r="A64" s="383"/>
      <c r="B64" s="384"/>
      <c r="C64" s="383"/>
      <c r="D64" s="383"/>
      <c r="E64" s="385"/>
      <c r="F64" s="383"/>
    </row>
    <row r="65" spans="1:6" ht="12.75">
      <c r="A65" s="383"/>
      <c r="B65" s="384"/>
      <c r="C65" s="383"/>
      <c r="D65" s="383"/>
      <c r="E65" s="385"/>
      <c r="F65" s="383"/>
    </row>
    <row r="66" spans="1:6" ht="12.75">
      <c r="A66" s="383"/>
      <c r="B66" s="384"/>
      <c r="C66" s="383"/>
      <c r="D66" s="383"/>
      <c r="E66" s="385"/>
      <c r="F66" s="383"/>
    </row>
    <row r="67" spans="1:6" ht="12.75">
      <c r="A67" s="383"/>
      <c r="B67" s="384"/>
      <c r="C67" s="383"/>
      <c r="D67" s="383"/>
      <c r="E67" s="385"/>
      <c r="F67" s="383"/>
    </row>
    <row r="68" spans="1:6" ht="12.75">
      <c r="A68" s="383"/>
      <c r="B68" s="384"/>
      <c r="C68" s="383"/>
      <c r="D68" s="383"/>
      <c r="E68" s="385"/>
      <c r="F68" s="383"/>
    </row>
    <row r="69" spans="1:6" ht="12.75">
      <c r="A69" s="383"/>
      <c r="B69" s="384"/>
      <c r="C69" s="383"/>
      <c r="D69" s="383"/>
      <c r="E69" s="385"/>
      <c r="F69" s="383"/>
    </row>
    <row r="70" spans="1:6" ht="12.75">
      <c r="A70" s="383"/>
      <c r="B70" s="384"/>
      <c r="C70" s="383"/>
      <c r="D70" s="383"/>
      <c r="E70" s="385"/>
      <c r="F70" s="383"/>
    </row>
    <row r="71" spans="1:6" ht="12.75">
      <c r="A71" s="383"/>
      <c r="B71" s="384"/>
      <c r="C71" s="383"/>
      <c r="D71" s="383"/>
      <c r="E71" s="385"/>
      <c r="F71" s="383"/>
    </row>
    <row r="72" spans="1:6" ht="12.75">
      <c r="A72" s="383"/>
      <c r="B72" s="384"/>
      <c r="C72" s="383"/>
      <c r="D72" s="383"/>
      <c r="E72" s="385"/>
      <c r="F72" s="383"/>
    </row>
    <row r="73" spans="1:6" ht="12.75">
      <c r="A73" s="383"/>
      <c r="B73" s="384"/>
      <c r="C73" s="383"/>
      <c r="D73" s="383"/>
      <c r="E73" s="385"/>
      <c r="F73" s="383"/>
    </row>
    <row r="74" spans="1:6" ht="12.75">
      <c r="A74" s="383"/>
      <c r="B74" s="384"/>
      <c r="C74" s="383"/>
      <c r="D74" s="383"/>
      <c r="E74" s="385"/>
      <c r="F74" s="383"/>
    </row>
    <row r="75" spans="1:6" ht="12.75">
      <c r="A75" s="383"/>
      <c r="B75" s="384"/>
      <c r="C75" s="383"/>
      <c r="D75" s="383"/>
      <c r="E75" s="385"/>
      <c r="F75" s="383"/>
    </row>
    <row r="76" spans="1:6" ht="12.75">
      <c r="A76" s="383"/>
      <c r="B76" s="384"/>
      <c r="C76" s="383"/>
      <c r="D76" s="383"/>
      <c r="E76" s="385"/>
      <c r="F76" s="383"/>
    </row>
    <row r="77" spans="1:6" ht="12.75">
      <c r="A77" s="383"/>
      <c r="B77" s="384"/>
      <c r="C77" s="383"/>
      <c r="D77" s="383"/>
      <c r="E77" s="385"/>
      <c r="F77" s="383"/>
    </row>
    <row r="78" spans="1:6" ht="12.75">
      <c r="A78" s="383"/>
      <c r="B78" s="384"/>
      <c r="C78" s="383"/>
      <c r="D78" s="383"/>
      <c r="E78" s="385"/>
      <c r="F78" s="383"/>
    </row>
    <row r="79" spans="1:6" ht="12.75">
      <c r="A79" s="383"/>
      <c r="B79" s="384"/>
      <c r="C79" s="383"/>
      <c r="D79" s="383"/>
      <c r="E79" s="385"/>
      <c r="F79" s="383"/>
    </row>
    <row r="80" spans="1:6" ht="12.75">
      <c r="A80" s="383"/>
      <c r="B80" s="384"/>
      <c r="C80" s="383"/>
      <c r="D80" s="383"/>
      <c r="E80" s="385"/>
      <c r="F80" s="383"/>
    </row>
    <row r="81" spans="1:6" ht="12.75">
      <c r="A81" s="383"/>
      <c r="B81" s="384"/>
      <c r="C81" s="383"/>
      <c r="D81" s="383"/>
      <c r="E81" s="385"/>
      <c r="F81" s="383"/>
    </row>
    <row r="82" spans="1:6" ht="12.75">
      <c r="A82" s="383"/>
      <c r="B82" s="384"/>
      <c r="C82" s="383"/>
      <c r="D82" s="383"/>
      <c r="E82" s="385"/>
      <c r="F82" s="383"/>
    </row>
    <row r="83" spans="1:6" ht="12.75">
      <c r="A83" s="383"/>
      <c r="B83" s="384"/>
      <c r="C83" s="383"/>
      <c r="D83" s="383"/>
      <c r="E83" s="385"/>
      <c r="F83" s="383"/>
    </row>
    <row r="84" spans="1:6" ht="12.75">
      <c r="A84" s="383"/>
      <c r="B84" s="384"/>
      <c r="C84" s="383"/>
      <c r="D84" s="383"/>
      <c r="E84" s="385"/>
      <c r="F84" s="383"/>
    </row>
    <row r="85" spans="1:6" ht="12.75">
      <c r="A85" s="383"/>
      <c r="B85" s="384"/>
      <c r="C85" s="383"/>
      <c r="D85" s="383"/>
      <c r="E85" s="385"/>
      <c r="F85" s="383"/>
    </row>
    <row r="86" spans="1:6" ht="12.75">
      <c r="A86" s="383"/>
      <c r="B86" s="384"/>
      <c r="C86" s="383"/>
      <c r="D86" s="383"/>
      <c r="E86" s="385"/>
      <c r="F86" s="383"/>
    </row>
    <row r="87" spans="1:6" ht="12.75">
      <c r="A87" s="383"/>
      <c r="B87" s="384"/>
      <c r="C87" s="383"/>
      <c r="D87" s="383"/>
      <c r="E87" s="385"/>
      <c r="F87" s="383"/>
    </row>
    <row r="88" spans="1:6" ht="12.75">
      <c r="A88" s="383"/>
      <c r="B88" s="384"/>
      <c r="C88" s="383"/>
      <c r="D88" s="383"/>
      <c r="E88" s="385"/>
      <c r="F88" s="383"/>
    </row>
    <row r="89" spans="1:6" ht="12.75">
      <c r="A89" s="383"/>
      <c r="B89" s="384"/>
      <c r="C89" s="383"/>
      <c r="D89" s="383"/>
      <c r="E89" s="385"/>
      <c r="F89" s="383"/>
    </row>
    <row r="90" spans="1:6" ht="12.75">
      <c r="A90" s="383"/>
      <c r="B90" s="384"/>
      <c r="C90" s="383"/>
      <c r="D90" s="383"/>
      <c r="E90" s="385"/>
      <c r="F90" s="383"/>
    </row>
    <row r="91" spans="1:6" ht="12.75">
      <c r="A91" s="383"/>
      <c r="B91" s="384"/>
      <c r="C91" s="383"/>
      <c r="D91" s="383"/>
      <c r="E91" s="385"/>
      <c r="F91" s="383"/>
    </row>
    <row r="92" spans="1:6" ht="12.75">
      <c r="A92" s="383"/>
      <c r="B92" s="384"/>
      <c r="C92" s="383"/>
      <c r="D92" s="383"/>
      <c r="E92" s="385"/>
      <c r="F92" s="383"/>
    </row>
    <row r="93" spans="1:6" ht="12.75">
      <c r="A93" s="383"/>
      <c r="B93" s="384"/>
      <c r="C93" s="383"/>
      <c r="D93" s="383"/>
      <c r="E93" s="385"/>
      <c r="F93" s="383"/>
    </row>
    <row r="94" spans="1:6" ht="12.75">
      <c r="A94" s="383"/>
      <c r="B94" s="384"/>
      <c r="C94" s="383"/>
      <c r="D94" s="383"/>
      <c r="E94" s="385"/>
      <c r="F94" s="383"/>
    </row>
    <row r="95" spans="1:6" ht="12.75">
      <c r="A95" s="383"/>
      <c r="B95" s="384"/>
      <c r="C95" s="383"/>
      <c r="D95" s="383"/>
      <c r="E95" s="385"/>
      <c r="F95" s="383"/>
    </row>
    <row r="96" spans="1:6" ht="12.75">
      <c r="A96" s="383"/>
      <c r="B96" s="384"/>
      <c r="C96" s="383"/>
      <c r="D96" s="383"/>
      <c r="E96" s="385"/>
      <c r="F96" s="383"/>
    </row>
    <row r="97" spans="1:6" ht="12.75">
      <c r="A97" s="383"/>
      <c r="B97" s="384"/>
      <c r="C97" s="383"/>
      <c r="D97" s="383"/>
      <c r="E97" s="385"/>
      <c r="F97" s="383"/>
    </row>
    <row r="98" spans="1:6" ht="12.75">
      <c r="A98" s="383"/>
      <c r="B98" s="384"/>
      <c r="C98" s="383"/>
      <c r="D98" s="383"/>
      <c r="E98" s="385"/>
      <c r="F98" s="383"/>
    </row>
    <row r="99" spans="1:6" ht="12.75">
      <c r="A99" s="383"/>
      <c r="B99" s="384"/>
      <c r="C99" s="383"/>
      <c r="D99" s="383"/>
      <c r="E99" s="385"/>
      <c r="F99" s="383"/>
    </row>
    <row r="100" spans="1:6" ht="12.75">
      <c r="A100" s="383"/>
      <c r="B100" s="384"/>
      <c r="C100" s="383"/>
      <c r="D100" s="383"/>
      <c r="E100" s="385"/>
      <c r="F100" s="383"/>
    </row>
    <row r="101" spans="1:6" ht="12.75">
      <c r="A101" s="383"/>
      <c r="B101" s="384"/>
      <c r="C101" s="383"/>
      <c r="D101" s="383"/>
      <c r="E101" s="385"/>
      <c r="F101" s="383"/>
    </row>
    <row r="102" spans="1:6" ht="12.75">
      <c r="A102" s="383"/>
      <c r="B102" s="384"/>
      <c r="C102" s="383"/>
      <c r="D102" s="383"/>
      <c r="E102" s="385"/>
      <c r="F102" s="383"/>
    </row>
    <row r="103" spans="1:6" ht="12.75">
      <c r="A103" s="383"/>
      <c r="B103" s="384"/>
      <c r="C103" s="383"/>
      <c r="D103" s="383"/>
      <c r="E103" s="385"/>
      <c r="F103" s="383"/>
    </row>
    <row r="104" spans="1:6" ht="12.75">
      <c r="A104" s="383"/>
      <c r="B104" s="384"/>
      <c r="C104" s="383"/>
      <c r="D104" s="383"/>
      <c r="E104" s="385"/>
      <c r="F104" s="383"/>
    </row>
    <row r="105" spans="1:6" ht="12.75">
      <c r="A105" s="383"/>
      <c r="B105" s="384"/>
      <c r="C105" s="383"/>
      <c r="D105" s="383"/>
      <c r="E105" s="385"/>
      <c r="F105" s="383"/>
    </row>
    <row r="106" spans="1:6" ht="12.75">
      <c r="A106" s="383"/>
      <c r="B106" s="384"/>
      <c r="C106" s="383"/>
      <c r="D106" s="383"/>
      <c r="E106" s="385"/>
      <c r="F106" s="383"/>
    </row>
    <row r="107" spans="1:6" ht="12.75">
      <c r="A107" s="383"/>
      <c r="B107" s="384"/>
      <c r="C107" s="383"/>
      <c r="D107" s="383"/>
      <c r="E107" s="385"/>
      <c r="F107" s="383"/>
    </row>
    <row r="108" spans="1:6" ht="12.75">
      <c r="A108" s="383"/>
      <c r="B108" s="384"/>
      <c r="C108" s="383"/>
      <c r="D108" s="383"/>
      <c r="E108" s="385"/>
      <c r="F108" s="383"/>
    </row>
    <row r="109" spans="1:6" ht="12.75">
      <c r="A109" s="383"/>
      <c r="B109" s="384"/>
      <c r="C109" s="383"/>
      <c r="D109" s="383"/>
      <c r="E109" s="385"/>
      <c r="F109" s="383"/>
    </row>
    <row r="110" spans="1:6" ht="12.75">
      <c r="A110" s="383"/>
      <c r="B110" s="384"/>
      <c r="C110" s="383"/>
      <c r="D110" s="383"/>
      <c r="E110" s="385"/>
      <c r="F110" s="383"/>
    </row>
    <row r="111" spans="1:6" ht="12.75">
      <c r="A111" s="383"/>
      <c r="B111" s="384"/>
      <c r="C111" s="383"/>
      <c r="D111" s="383"/>
      <c r="E111" s="385"/>
      <c r="F111" s="383"/>
    </row>
    <row r="112" spans="1:6" ht="12.75">
      <c r="A112" s="383"/>
      <c r="B112" s="384"/>
      <c r="C112" s="383"/>
      <c r="D112" s="383"/>
      <c r="E112" s="385"/>
      <c r="F112" s="383"/>
    </row>
    <row r="113" spans="1:6" ht="12.75">
      <c r="A113" s="383"/>
      <c r="B113" s="384"/>
      <c r="C113" s="383"/>
      <c r="D113" s="383"/>
      <c r="E113" s="385"/>
      <c r="F113" s="383"/>
    </row>
    <row r="114" spans="1:6" ht="12.75">
      <c r="A114" s="383"/>
      <c r="B114" s="384"/>
      <c r="C114" s="383"/>
      <c r="D114" s="383"/>
      <c r="E114" s="385"/>
      <c r="F114" s="383"/>
    </row>
    <row r="115" spans="1:6" ht="12.75">
      <c r="A115" s="383"/>
      <c r="B115" s="384"/>
      <c r="C115" s="383"/>
      <c r="D115" s="383"/>
      <c r="E115" s="385"/>
      <c r="F115" s="383"/>
    </row>
    <row r="116" spans="1:6" ht="12.75">
      <c r="A116" s="383"/>
      <c r="B116" s="384"/>
      <c r="C116" s="383"/>
      <c r="D116" s="383"/>
      <c r="E116" s="385"/>
      <c r="F116" s="383"/>
    </row>
    <row r="117" spans="1:6" ht="12.75">
      <c r="A117" s="383"/>
      <c r="B117" s="384"/>
      <c r="C117" s="383"/>
      <c r="D117" s="383"/>
      <c r="E117" s="385"/>
      <c r="F117" s="383"/>
    </row>
    <row r="118" spans="1:6" ht="12.75">
      <c r="A118" s="383"/>
      <c r="B118" s="384"/>
      <c r="C118" s="383"/>
      <c r="D118" s="383"/>
      <c r="E118" s="385"/>
      <c r="F118" s="383"/>
    </row>
    <row r="119" spans="1:6" ht="12.75">
      <c r="A119" s="383"/>
      <c r="B119" s="384"/>
      <c r="C119" s="383"/>
      <c r="D119" s="383"/>
      <c r="E119" s="385"/>
      <c r="F119" s="383"/>
    </row>
    <row r="120" spans="1:6" ht="12.75">
      <c r="A120" s="383"/>
      <c r="B120" s="384"/>
      <c r="C120" s="383"/>
      <c r="D120" s="383"/>
      <c r="E120" s="385"/>
      <c r="F120" s="383"/>
    </row>
    <row r="121" spans="1:6" ht="12.75">
      <c r="A121" s="383"/>
      <c r="B121" s="384"/>
      <c r="C121" s="383"/>
      <c r="D121" s="383"/>
      <c r="E121" s="385"/>
      <c r="F121" s="383"/>
    </row>
    <row r="122" spans="1:6" ht="12.75">
      <c r="A122" s="383"/>
      <c r="B122" s="384"/>
      <c r="C122" s="383"/>
      <c r="D122" s="383"/>
      <c r="E122" s="385"/>
      <c r="F122" s="383"/>
    </row>
    <row r="123" spans="1:6" ht="12.75">
      <c r="A123" s="383"/>
      <c r="B123" s="384"/>
      <c r="C123" s="383"/>
      <c r="D123" s="383"/>
      <c r="E123" s="385"/>
      <c r="F123" s="383"/>
    </row>
    <row r="124" spans="1:6" ht="12.75">
      <c r="A124" s="383"/>
      <c r="B124" s="384"/>
      <c r="C124" s="383"/>
      <c r="D124" s="383"/>
      <c r="E124" s="385"/>
      <c r="F124" s="383"/>
    </row>
    <row r="125" spans="1:6" ht="12.75">
      <c r="A125" s="383"/>
      <c r="B125" s="384"/>
      <c r="C125" s="383"/>
      <c r="D125" s="383"/>
      <c r="E125" s="385"/>
      <c r="F125" s="383"/>
    </row>
    <row r="126" spans="1:6" ht="12.75">
      <c r="A126" s="383"/>
      <c r="B126" s="384"/>
      <c r="C126" s="383"/>
      <c r="D126" s="383"/>
      <c r="E126" s="385"/>
      <c r="F126" s="383"/>
    </row>
    <row r="127" spans="1:6" ht="12.75">
      <c r="A127" s="383"/>
      <c r="B127" s="384"/>
      <c r="C127" s="383"/>
      <c r="D127" s="383"/>
      <c r="E127" s="385"/>
      <c r="F127" s="383"/>
    </row>
    <row r="128" spans="1:6" ht="12.75">
      <c r="A128" s="383"/>
      <c r="B128" s="384"/>
      <c r="C128" s="383"/>
      <c r="D128" s="383"/>
      <c r="E128" s="385"/>
      <c r="F128" s="383"/>
    </row>
    <row r="129" spans="1:6" ht="12.75">
      <c r="A129" s="383"/>
      <c r="B129" s="384"/>
      <c r="C129" s="383"/>
      <c r="D129" s="383"/>
      <c r="E129" s="385"/>
      <c r="F129" s="383"/>
    </row>
    <row r="130" spans="1:6" ht="12.75">
      <c r="A130" s="383"/>
      <c r="B130" s="384"/>
      <c r="C130" s="383"/>
      <c r="D130" s="383"/>
      <c r="E130" s="385"/>
      <c r="F130" s="383"/>
    </row>
    <row r="131" spans="1:6" ht="12.75">
      <c r="A131" s="383"/>
      <c r="B131" s="384"/>
      <c r="C131" s="383"/>
      <c r="D131" s="383"/>
      <c r="E131" s="385"/>
      <c r="F131" s="383"/>
    </row>
    <row r="132" spans="1:6" ht="12.75">
      <c r="A132" s="383"/>
      <c r="B132" s="384"/>
      <c r="C132" s="383"/>
      <c r="D132" s="383"/>
      <c r="E132" s="385"/>
      <c r="F132" s="383"/>
    </row>
    <row r="133" spans="1:6" ht="12.75">
      <c r="A133" s="383"/>
      <c r="B133" s="384"/>
      <c r="C133" s="383"/>
      <c r="D133" s="383"/>
      <c r="E133" s="385"/>
      <c r="F133" s="383"/>
    </row>
    <row r="134" spans="1:6" ht="12.75">
      <c r="A134" s="383"/>
      <c r="B134" s="384"/>
      <c r="C134" s="383"/>
      <c r="D134" s="383"/>
      <c r="E134" s="385"/>
      <c r="F134" s="383"/>
    </row>
    <row r="135" spans="1:6" ht="12.75">
      <c r="A135" s="383"/>
      <c r="B135" s="384"/>
      <c r="C135" s="383"/>
      <c r="D135" s="383"/>
      <c r="E135" s="385"/>
      <c r="F135" s="383"/>
    </row>
    <row r="136" spans="1:6" ht="12.75">
      <c r="A136" s="383"/>
      <c r="B136" s="384"/>
      <c r="C136" s="383"/>
      <c r="D136" s="383"/>
      <c r="E136" s="385"/>
      <c r="F136" s="383"/>
    </row>
    <row r="137" spans="1:6" ht="12.75">
      <c r="A137" s="383"/>
      <c r="B137" s="384"/>
      <c r="C137" s="383"/>
      <c r="D137" s="383"/>
      <c r="E137" s="385"/>
      <c r="F137" s="383"/>
    </row>
    <row r="138" spans="1:6" ht="12.75">
      <c r="A138" s="383"/>
      <c r="B138" s="384"/>
      <c r="C138" s="383"/>
      <c r="D138" s="383"/>
      <c r="E138" s="385"/>
      <c r="F138" s="383"/>
    </row>
    <row r="139" spans="1:6" ht="12.75">
      <c r="A139" s="383"/>
      <c r="B139" s="384"/>
      <c r="C139" s="383"/>
      <c r="D139" s="383"/>
      <c r="E139" s="385"/>
      <c r="F139" s="383"/>
    </row>
    <row r="140" spans="1:6" ht="12.75">
      <c r="A140" s="383"/>
      <c r="B140" s="384"/>
      <c r="C140" s="383"/>
      <c r="D140" s="383"/>
      <c r="E140" s="385"/>
      <c r="F140" s="383"/>
    </row>
    <row r="141" spans="1:6" ht="12.75">
      <c r="A141" s="383"/>
      <c r="B141" s="384"/>
      <c r="C141" s="383"/>
      <c r="D141" s="383"/>
      <c r="E141" s="385"/>
      <c r="F141" s="383"/>
    </row>
    <row r="142" spans="1:6" ht="12.75">
      <c r="A142" s="383"/>
      <c r="B142" s="384"/>
      <c r="C142" s="383"/>
      <c r="D142" s="383"/>
      <c r="E142" s="385"/>
      <c r="F142" s="383"/>
    </row>
    <row r="143" spans="1:6" ht="12.75">
      <c r="A143" s="383"/>
      <c r="B143" s="384"/>
      <c r="C143" s="383"/>
      <c r="D143" s="383"/>
      <c r="E143" s="385"/>
      <c r="F143" s="383"/>
    </row>
    <row r="144" spans="1:6" ht="12.75">
      <c r="A144" s="383"/>
      <c r="B144" s="384"/>
      <c r="C144" s="383"/>
      <c r="D144" s="383"/>
      <c r="E144" s="385"/>
      <c r="F144" s="383"/>
    </row>
    <row r="145" spans="1:6" ht="12.75">
      <c r="A145" s="383"/>
      <c r="B145" s="384"/>
      <c r="C145" s="383"/>
      <c r="D145" s="383"/>
      <c r="E145" s="385"/>
      <c r="F145" s="383"/>
    </row>
    <row r="146" spans="1:6" ht="12.75">
      <c r="A146" s="383"/>
      <c r="B146" s="384"/>
      <c r="C146" s="383"/>
      <c r="D146" s="383"/>
      <c r="E146" s="385"/>
      <c r="F146" s="383"/>
    </row>
    <row r="147" spans="1:6" ht="12.75">
      <c r="A147" s="383"/>
      <c r="B147" s="384"/>
      <c r="C147" s="383"/>
      <c r="D147" s="383"/>
      <c r="E147" s="385"/>
      <c r="F147" s="383"/>
    </row>
    <row r="148" spans="1:6" ht="12.75">
      <c r="A148" s="383"/>
      <c r="B148" s="384"/>
      <c r="C148" s="383"/>
      <c r="D148" s="383"/>
      <c r="E148" s="385"/>
      <c r="F148" s="383"/>
    </row>
    <row r="149" spans="1:6" ht="12.75">
      <c r="A149" s="383"/>
      <c r="B149" s="384"/>
      <c r="C149" s="383"/>
      <c r="D149" s="383"/>
      <c r="E149" s="385"/>
      <c r="F149" s="383"/>
    </row>
    <row r="150" spans="1:6" ht="12.75">
      <c r="A150" s="383"/>
      <c r="B150" s="384"/>
      <c r="C150" s="383"/>
      <c r="D150" s="383"/>
      <c r="E150" s="385"/>
      <c r="F150" s="383"/>
    </row>
    <row r="151" spans="1:6" ht="12.75">
      <c r="A151" s="383"/>
      <c r="B151" s="384"/>
      <c r="C151" s="383"/>
      <c r="D151" s="383"/>
      <c r="E151" s="385"/>
      <c r="F151" s="383"/>
    </row>
    <row r="152" spans="1:6" ht="12.75">
      <c r="A152" s="383"/>
      <c r="B152" s="384"/>
      <c r="C152" s="383"/>
      <c r="D152" s="383"/>
      <c r="E152" s="385"/>
      <c r="F152" s="383"/>
    </row>
    <row r="153" spans="1:6" ht="12.75">
      <c r="A153" s="383"/>
      <c r="B153" s="384"/>
      <c r="C153" s="383"/>
      <c r="D153" s="383"/>
      <c r="E153" s="385"/>
      <c r="F153" s="383"/>
    </row>
    <row r="154" spans="1:6" ht="12.75">
      <c r="A154" s="383"/>
      <c r="B154" s="384"/>
      <c r="C154" s="383"/>
      <c r="D154" s="383"/>
      <c r="E154" s="385"/>
      <c r="F154" s="383"/>
    </row>
    <row r="155" spans="1:6" ht="12.75">
      <c r="A155" s="383"/>
      <c r="B155" s="384"/>
      <c r="C155" s="383"/>
      <c r="D155" s="383"/>
      <c r="E155" s="385"/>
      <c r="F155" s="383"/>
    </row>
    <row r="156" spans="1:6" ht="12.75">
      <c r="A156" s="383"/>
      <c r="B156" s="384"/>
      <c r="C156" s="383"/>
      <c r="D156" s="383"/>
      <c r="E156" s="385"/>
      <c r="F156" s="383"/>
    </row>
    <row r="157" spans="1:6" ht="12.75">
      <c r="A157" s="383"/>
      <c r="B157" s="384"/>
      <c r="C157" s="383"/>
      <c r="D157" s="383"/>
      <c r="E157" s="385"/>
      <c r="F157" s="383"/>
    </row>
    <row r="158" spans="1:6" ht="12.75">
      <c r="A158" s="383"/>
      <c r="B158" s="384"/>
      <c r="C158" s="383"/>
      <c r="D158" s="383"/>
      <c r="E158" s="385"/>
      <c r="F158" s="383"/>
    </row>
    <row r="159" spans="1:6" ht="12.75">
      <c r="A159" s="383"/>
      <c r="B159" s="384"/>
      <c r="C159" s="383"/>
      <c r="D159" s="383"/>
      <c r="E159" s="385"/>
      <c r="F159" s="383"/>
    </row>
    <row r="160" spans="1:6" ht="12.75">
      <c r="A160" s="383"/>
      <c r="B160" s="384"/>
      <c r="C160" s="383"/>
      <c r="D160" s="383"/>
      <c r="E160" s="385"/>
      <c r="F160" s="383"/>
    </row>
    <row r="161" spans="1:6" ht="12.75">
      <c r="A161" s="383"/>
      <c r="B161" s="384"/>
      <c r="C161" s="383"/>
      <c r="D161" s="383"/>
      <c r="E161" s="385"/>
      <c r="F161" s="383"/>
    </row>
    <row r="162" spans="1:6" ht="12.75">
      <c r="A162" s="383"/>
      <c r="B162" s="384"/>
      <c r="C162" s="383"/>
      <c r="D162" s="383"/>
      <c r="E162" s="385"/>
      <c r="F162" s="383"/>
    </row>
    <row r="163" spans="1:6" ht="12.75">
      <c r="A163" s="383"/>
      <c r="B163" s="384"/>
      <c r="C163" s="383"/>
      <c r="D163" s="383"/>
      <c r="E163" s="385"/>
      <c r="F163" s="383"/>
    </row>
    <row r="164" spans="1:6" ht="12.75">
      <c r="A164" s="383"/>
      <c r="B164" s="384"/>
      <c r="C164" s="383"/>
      <c r="D164" s="383"/>
      <c r="E164" s="385"/>
      <c r="F164" s="383"/>
    </row>
    <row r="165" spans="1:6" ht="12.75">
      <c r="A165" s="383"/>
      <c r="B165" s="384"/>
      <c r="C165" s="383"/>
      <c r="D165" s="383"/>
      <c r="E165" s="385"/>
      <c r="F165" s="383"/>
    </row>
    <row r="166" spans="1:6" ht="12.75">
      <c r="A166" s="383"/>
      <c r="B166" s="384"/>
      <c r="C166" s="383"/>
      <c r="D166" s="383"/>
      <c r="E166" s="385"/>
      <c r="F166" s="383"/>
    </row>
    <row r="167" spans="1:6" ht="12.75">
      <c r="A167" s="383"/>
      <c r="B167" s="384"/>
      <c r="C167" s="383"/>
      <c r="D167" s="383"/>
      <c r="E167" s="385"/>
      <c r="F167" s="383"/>
    </row>
    <row r="168" spans="1:6" ht="12.75">
      <c r="A168" s="383"/>
      <c r="B168" s="384"/>
      <c r="C168" s="383"/>
      <c r="D168" s="383"/>
      <c r="E168" s="385"/>
      <c r="F168" s="383"/>
    </row>
    <row r="169" spans="1:6" ht="12.75">
      <c r="A169" s="383"/>
      <c r="B169" s="384"/>
      <c r="C169" s="383"/>
      <c r="D169" s="383"/>
      <c r="E169" s="385"/>
      <c r="F169" s="383"/>
    </row>
    <row r="170" spans="1:6" ht="12.75">
      <c r="A170" s="383"/>
      <c r="B170" s="384"/>
      <c r="C170" s="383"/>
      <c r="D170" s="383"/>
      <c r="E170" s="385"/>
      <c r="F170" s="383"/>
    </row>
    <row r="171" spans="1:6" ht="12.75">
      <c r="A171" s="383"/>
      <c r="B171" s="384"/>
      <c r="C171" s="383"/>
      <c r="D171" s="383"/>
      <c r="E171" s="385"/>
      <c r="F171" s="383"/>
    </row>
    <row r="172" spans="1:6" ht="12.75">
      <c r="A172" s="383"/>
      <c r="B172" s="384"/>
      <c r="C172" s="383"/>
      <c r="D172" s="383"/>
      <c r="E172" s="385"/>
      <c r="F172" s="383"/>
    </row>
    <row r="173" spans="1:6" ht="12.75">
      <c r="A173" s="383"/>
      <c r="B173" s="384"/>
      <c r="C173" s="383"/>
      <c r="D173" s="383"/>
      <c r="E173" s="385"/>
      <c r="F173" s="383"/>
    </row>
    <row r="174" spans="1:6" ht="12.75">
      <c r="A174" s="383"/>
      <c r="B174" s="384"/>
      <c r="C174" s="383"/>
      <c r="D174" s="383"/>
      <c r="E174" s="385"/>
      <c r="F174" s="383"/>
    </row>
    <row r="175" spans="1:6" ht="12.75">
      <c r="A175" s="383"/>
      <c r="B175" s="384"/>
      <c r="C175" s="383"/>
      <c r="D175" s="383"/>
      <c r="E175" s="385"/>
      <c r="F175" s="383"/>
    </row>
    <row r="176" spans="1:6" ht="12.75">
      <c r="A176" s="383"/>
      <c r="B176" s="384"/>
      <c r="C176" s="383"/>
      <c r="D176" s="383"/>
      <c r="E176" s="385"/>
      <c r="F176" s="383"/>
    </row>
    <row r="177" spans="1:6" ht="12.75">
      <c r="A177" s="383"/>
      <c r="B177" s="384"/>
      <c r="C177" s="383"/>
      <c r="D177" s="383"/>
      <c r="E177" s="385"/>
      <c r="F177" s="383"/>
    </row>
    <row r="178" spans="1:6" ht="12.75">
      <c r="A178" s="383"/>
      <c r="B178" s="384"/>
      <c r="C178" s="383"/>
      <c r="D178" s="383"/>
      <c r="E178" s="385"/>
      <c r="F178" s="383"/>
    </row>
    <row r="179" spans="1:6" ht="12.75">
      <c r="A179" s="383"/>
      <c r="B179" s="384"/>
      <c r="C179" s="383"/>
      <c r="D179" s="383"/>
      <c r="E179" s="385"/>
      <c r="F179" s="383"/>
    </row>
    <row r="180" spans="1:6" ht="12.75">
      <c r="A180" s="383"/>
      <c r="B180" s="384"/>
      <c r="C180" s="383"/>
      <c r="D180" s="383"/>
      <c r="E180" s="385"/>
      <c r="F180" s="383"/>
    </row>
    <row r="181" spans="1:6" ht="12.75">
      <c r="A181" s="383"/>
      <c r="B181" s="384"/>
      <c r="C181" s="383"/>
      <c r="D181" s="383"/>
      <c r="E181" s="385"/>
      <c r="F181" s="383"/>
    </row>
    <row r="182" spans="1:6" ht="12.75">
      <c r="A182" s="383"/>
      <c r="B182" s="384"/>
      <c r="C182" s="383"/>
      <c r="D182" s="383"/>
      <c r="E182" s="385"/>
      <c r="F182" s="383"/>
    </row>
    <row r="183" spans="1:6" ht="12.75">
      <c r="A183" s="383"/>
      <c r="B183" s="384"/>
      <c r="C183" s="383"/>
      <c r="D183" s="383"/>
      <c r="E183" s="385"/>
      <c r="F183" s="383"/>
    </row>
    <row r="184" spans="1:6" ht="12.75">
      <c r="A184" s="383"/>
      <c r="B184" s="384"/>
      <c r="C184" s="383"/>
      <c r="D184" s="383"/>
      <c r="E184" s="385"/>
      <c r="F184" s="383"/>
    </row>
    <row r="185" spans="1:6" ht="12.75">
      <c r="A185" s="383"/>
      <c r="B185" s="384"/>
      <c r="C185" s="383"/>
      <c r="D185" s="383"/>
      <c r="E185" s="385"/>
      <c r="F185" s="383"/>
    </row>
    <row r="186" spans="1:6" ht="12.75">
      <c r="A186" s="383"/>
      <c r="B186" s="384"/>
      <c r="C186" s="383"/>
      <c r="D186" s="383"/>
      <c r="E186" s="385"/>
      <c r="F186" s="383"/>
    </row>
    <row r="187" spans="1:6" ht="12.75">
      <c r="A187" s="383"/>
      <c r="B187" s="384"/>
      <c r="C187" s="383"/>
      <c r="D187" s="383"/>
      <c r="E187" s="385"/>
      <c r="F187" s="383"/>
    </row>
    <row r="188" spans="1:6" ht="12.75">
      <c r="A188" s="383"/>
      <c r="B188" s="384"/>
      <c r="C188" s="383"/>
      <c r="D188" s="383"/>
      <c r="E188" s="385"/>
      <c r="F188" s="383"/>
    </row>
    <row r="189" spans="1:6" ht="12.75">
      <c r="A189" s="383"/>
      <c r="B189" s="384"/>
      <c r="C189" s="383"/>
      <c r="D189" s="383"/>
      <c r="E189" s="385"/>
      <c r="F189" s="383"/>
    </row>
    <row r="190" spans="1:6" ht="12.75">
      <c r="A190" s="383"/>
      <c r="B190" s="384"/>
      <c r="C190" s="383"/>
      <c r="D190" s="383"/>
      <c r="E190" s="385"/>
      <c r="F190" s="383"/>
    </row>
    <row r="191" spans="1:6" ht="12.75">
      <c r="A191" s="383"/>
      <c r="B191" s="384"/>
      <c r="C191" s="383"/>
      <c r="D191" s="383"/>
      <c r="E191" s="385"/>
      <c r="F191" s="383"/>
    </row>
    <row r="192" spans="1:6" ht="12.75">
      <c r="A192" s="383"/>
      <c r="B192" s="384"/>
      <c r="C192" s="383"/>
      <c r="D192" s="383"/>
      <c r="E192" s="385"/>
      <c r="F192" s="383"/>
    </row>
    <row r="193" spans="1:6" ht="12.75">
      <c r="A193" s="383"/>
      <c r="B193" s="384"/>
      <c r="C193" s="383"/>
      <c r="D193" s="383"/>
      <c r="E193" s="385"/>
      <c r="F193" s="383"/>
    </row>
    <row r="194" spans="1:6" ht="12.75">
      <c r="A194" s="383"/>
      <c r="B194" s="384"/>
      <c r="C194" s="383"/>
      <c r="D194" s="383"/>
      <c r="E194" s="385"/>
      <c r="F194" s="383"/>
    </row>
    <row r="195" spans="1:6" ht="12.75">
      <c r="A195" s="383"/>
      <c r="B195" s="384"/>
      <c r="C195" s="383"/>
      <c r="D195" s="383"/>
      <c r="E195" s="385"/>
      <c r="F195" s="383"/>
    </row>
    <row r="196" spans="1:6" ht="12.75">
      <c r="A196" s="383"/>
      <c r="B196" s="384"/>
      <c r="C196" s="383"/>
      <c r="D196" s="383"/>
      <c r="E196" s="385"/>
      <c r="F196" s="383"/>
    </row>
    <row r="197" spans="1:6" ht="12.75">
      <c r="A197" s="383"/>
      <c r="B197" s="384"/>
      <c r="C197" s="383"/>
      <c r="D197" s="383"/>
      <c r="E197" s="385"/>
      <c r="F197" s="383"/>
    </row>
    <row r="198" spans="1:6" ht="12.75">
      <c r="A198" s="383"/>
      <c r="B198" s="384"/>
      <c r="C198" s="383"/>
      <c r="D198" s="383"/>
      <c r="E198" s="385"/>
      <c r="F198" s="383"/>
    </row>
    <row r="199" spans="1:6" ht="12.75">
      <c r="A199" s="383"/>
      <c r="B199" s="384"/>
      <c r="C199" s="383"/>
      <c r="D199" s="383"/>
      <c r="E199" s="385"/>
      <c r="F199" s="383"/>
    </row>
    <row r="200" spans="1:6" ht="12.75">
      <c r="A200" s="383"/>
      <c r="B200" s="384"/>
      <c r="C200" s="383"/>
      <c r="D200" s="383"/>
      <c r="E200" s="385"/>
      <c r="F200" s="383"/>
    </row>
    <row r="201" spans="1:6" ht="12.75">
      <c r="A201" s="383"/>
      <c r="B201" s="384"/>
      <c r="C201" s="383"/>
      <c r="D201" s="383"/>
      <c r="E201" s="385"/>
      <c r="F201" s="383"/>
    </row>
    <row r="202" spans="1:6" ht="12.75">
      <c r="A202" s="383"/>
      <c r="B202" s="384"/>
      <c r="C202" s="383"/>
      <c r="D202" s="383"/>
      <c r="E202" s="385"/>
      <c r="F202" s="383"/>
    </row>
    <row r="203" spans="1:6" ht="12.75">
      <c r="A203" s="383"/>
      <c r="B203" s="384"/>
      <c r="C203" s="383"/>
      <c r="D203" s="383"/>
      <c r="E203" s="385"/>
      <c r="F203" s="383"/>
    </row>
    <row r="204" spans="1:6" ht="12.75">
      <c r="A204" s="383"/>
      <c r="B204" s="384"/>
      <c r="C204" s="383"/>
      <c r="D204" s="383"/>
      <c r="E204" s="385"/>
      <c r="F204" s="383"/>
    </row>
    <row r="205" spans="1:6" ht="12.75">
      <c r="A205" s="383"/>
      <c r="B205" s="384"/>
      <c r="C205" s="383"/>
      <c r="D205" s="383"/>
      <c r="E205" s="385"/>
      <c r="F205" s="383"/>
    </row>
    <row r="206" spans="1:6" ht="12.75">
      <c r="A206" s="383"/>
      <c r="B206" s="384"/>
      <c r="C206" s="383"/>
      <c r="D206" s="383"/>
      <c r="E206" s="385"/>
      <c r="F206" s="383"/>
    </row>
    <row r="207" spans="1:6" ht="12.75">
      <c r="A207" s="383"/>
      <c r="B207" s="384"/>
      <c r="C207" s="383"/>
      <c r="D207" s="383"/>
      <c r="E207" s="385"/>
      <c r="F207" s="383"/>
    </row>
    <row r="208" spans="1:6" ht="12.75">
      <c r="A208" s="383"/>
      <c r="B208" s="384"/>
      <c r="C208" s="383"/>
      <c r="D208" s="383"/>
      <c r="E208" s="385"/>
      <c r="F208" s="383"/>
    </row>
    <row r="209" spans="1:6" ht="12.75">
      <c r="A209" s="383"/>
      <c r="B209" s="384"/>
      <c r="C209" s="383"/>
      <c r="D209" s="383"/>
      <c r="E209" s="385"/>
      <c r="F209" s="383"/>
    </row>
    <row r="210" spans="1:6" ht="12.75">
      <c r="A210" s="383"/>
      <c r="B210" s="384"/>
      <c r="C210" s="383"/>
      <c r="D210" s="383"/>
      <c r="E210" s="385"/>
      <c r="F210" s="383"/>
    </row>
    <row r="211" spans="1:6" ht="12.75">
      <c r="A211" s="383"/>
      <c r="B211" s="384"/>
      <c r="C211" s="383"/>
      <c r="D211" s="383"/>
      <c r="E211" s="385"/>
      <c r="F211" s="383"/>
    </row>
    <row r="212" spans="1:6" ht="12.75">
      <c r="A212" s="383"/>
      <c r="B212" s="384"/>
      <c r="C212" s="383"/>
      <c r="D212" s="383"/>
      <c r="E212" s="385"/>
      <c r="F212" s="383"/>
    </row>
    <row r="213" spans="1:6" ht="12.75">
      <c r="A213" s="383"/>
      <c r="B213" s="384"/>
      <c r="C213" s="383"/>
      <c r="D213" s="383"/>
      <c r="E213" s="385"/>
      <c r="F213" s="383"/>
    </row>
    <row r="214" spans="1:6" ht="12.75">
      <c r="A214" s="383"/>
      <c r="B214" s="384"/>
      <c r="C214" s="383"/>
      <c r="D214" s="383"/>
      <c r="E214" s="385"/>
      <c r="F214" s="383"/>
    </row>
    <row r="215" spans="1:6" ht="12.75">
      <c r="A215" s="383"/>
      <c r="B215" s="384"/>
      <c r="C215" s="383"/>
      <c r="D215" s="383"/>
      <c r="E215" s="385"/>
      <c r="F215" s="383"/>
    </row>
    <row r="216" spans="1:6" ht="12.75">
      <c r="A216" s="383"/>
      <c r="B216" s="384"/>
      <c r="C216" s="383"/>
      <c r="D216" s="383"/>
      <c r="E216" s="385"/>
      <c r="F216" s="383"/>
    </row>
    <row r="217" spans="1:6" ht="12.75">
      <c r="A217" s="383"/>
      <c r="B217" s="384"/>
      <c r="C217" s="383"/>
      <c r="D217" s="383"/>
      <c r="E217" s="385"/>
      <c r="F217" s="383"/>
    </row>
    <row r="218" spans="1:6" ht="12.75">
      <c r="A218" s="383"/>
      <c r="B218" s="384"/>
      <c r="C218" s="383"/>
      <c r="D218" s="383"/>
      <c r="E218" s="385"/>
      <c r="F218" s="383"/>
    </row>
    <row r="219" spans="1:6" ht="12.75">
      <c r="A219" s="383"/>
      <c r="B219" s="384"/>
      <c r="C219" s="383"/>
      <c r="D219" s="383"/>
      <c r="E219" s="385"/>
      <c r="F219" s="383"/>
    </row>
    <row r="220" spans="1:6" ht="12.75">
      <c r="A220" s="383"/>
      <c r="B220" s="384"/>
      <c r="C220" s="383"/>
      <c r="D220" s="383"/>
      <c r="E220" s="385"/>
      <c r="F220" s="383"/>
    </row>
    <row r="221" spans="1:6" ht="12.75">
      <c r="A221" s="383"/>
      <c r="B221" s="384"/>
      <c r="C221" s="383"/>
      <c r="D221" s="383"/>
      <c r="E221" s="385"/>
      <c r="F221" s="383"/>
    </row>
    <row r="222" spans="1:6" ht="12.75">
      <c r="A222" s="383"/>
      <c r="B222" s="384"/>
      <c r="C222" s="383"/>
      <c r="D222" s="383"/>
      <c r="E222" s="385"/>
      <c r="F222" s="383"/>
    </row>
    <row r="223" spans="1:6" ht="12.75">
      <c r="A223" s="383"/>
      <c r="B223" s="384"/>
      <c r="C223" s="383"/>
      <c r="D223" s="383"/>
      <c r="E223" s="385"/>
      <c r="F223" s="383"/>
    </row>
    <row r="224" spans="1:6" ht="12.75">
      <c r="A224" s="383"/>
      <c r="B224" s="384"/>
      <c r="C224" s="383"/>
      <c r="D224" s="383"/>
      <c r="E224" s="385"/>
      <c r="F224" s="383"/>
    </row>
    <row r="225" spans="1:6" ht="12.75">
      <c r="A225" s="383"/>
      <c r="B225" s="384"/>
      <c r="C225" s="383"/>
      <c r="D225" s="383"/>
      <c r="E225" s="385"/>
      <c r="F225" s="383"/>
    </row>
    <row r="226" spans="1:6" ht="12.75">
      <c r="A226" s="383"/>
      <c r="B226" s="384"/>
      <c r="C226" s="383"/>
      <c r="D226" s="383"/>
      <c r="E226" s="385"/>
      <c r="F226" s="383"/>
    </row>
    <row r="227" spans="1:6" ht="12.75">
      <c r="A227" s="383"/>
      <c r="B227" s="384"/>
      <c r="C227" s="383"/>
      <c r="D227" s="383"/>
      <c r="E227" s="385"/>
      <c r="F227" s="383"/>
    </row>
    <row r="228" spans="1:6" ht="12.75">
      <c r="A228" s="383"/>
      <c r="B228" s="384"/>
      <c r="C228" s="383"/>
      <c r="D228" s="383"/>
      <c r="E228" s="385"/>
      <c r="F228" s="383"/>
    </row>
    <row r="229" spans="1:6" ht="12.75">
      <c r="A229" s="383"/>
      <c r="B229" s="384"/>
      <c r="C229" s="383"/>
      <c r="D229" s="383"/>
      <c r="E229" s="385"/>
      <c r="F229" s="383"/>
    </row>
    <row r="230" spans="1:6" ht="12.75">
      <c r="A230" s="383"/>
      <c r="B230" s="384"/>
      <c r="C230" s="383"/>
      <c r="D230" s="383"/>
      <c r="E230" s="385"/>
      <c r="F230" s="383"/>
    </row>
    <row r="231" spans="1:6" ht="12.75">
      <c r="A231" s="383"/>
      <c r="B231" s="384"/>
      <c r="C231" s="383"/>
      <c r="D231" s="383"/>
      <c r="E231" s="385"/>
      <c r="F231" s="383"/>
    </row>
    <row r="232" spans="1:6" ht="12.75">
      <c r="A232" s="383"/>
      <c r="B232" s="384"/>
      <c r="C232" s="383"/>
      <c r="D232" s="383"/>
      <c r="E232" s="385"/>
      <c r="F232" s="383"/>
    </row>
    <row r="233" spans="1:6" ht="12.75">
      <c r="A233" s="383"/>
      <c r="B233" s="384"/>
      <c r="C233" s="383"/>
      <c r="D233" s="383"/>
      <c r="E233" s="385"/>
      <c r="F233" s="383"/>
    </row>
    <row r="234" spans="1:6" ht="12.75">
      <c r="A234" s="383"/>
      <c r="B234" s="384"/>
      <c r="C234" s="383"/>
      <c r="D234" s="383"/>
      <c r="E234" s="385"/>
      <c r="F234" s="383"/>
    </row>
    <row r="235" spans="1:6" ht="12.75">
      <c r="A235" s="383"/>
      <c r="B235" s="384"/>
      <c r="C235" s="383"/>
      <c r="D235" s="383"/>
      <c r="E235" s="385"/>
      <c r="F235" s="383"/>
    </row>
    <row r="236" spans="1:6" ht="12.75">
      <c r="A236" s="383"/>
      <c r="B236" s="384"/>
      <c r="C236" s="383"/>
      <c r="D236" s="383"/>
      <c r="E236" s="385"/>
      <c r="F236" s="383"/>
    </row>
    <row r="237" spans="1:6" ht="12.75">
      <c r="A237" s="383"/>
      <c r="B237" s="384"/>
      <c r="C237" s="383"/>
      <c r="D237" s="383"/>
      <c r="E237" s="385"/>
      <c r="F237" s="383"/>
    </row>
    <row r="238" spans="1:6" ht="12.75">
      <c r="A238" s="383"/>
      <c r="B238" s="384"/>
      <c r="C238" s="383"/>
      <c r="D238" s="383"/>
      <c r="E238" s="385"/>
      <c r="F238" s="383"/>
    </row>
    <row r="239" spans="1:6" ht="12.75">
      <c r="A239" s="383"/>
      <c r="B239" s="384"/>
      <c r="C239" s="383"/>
      <c r="D239" s="383"/>
      <c r="E239" s="385"/>
      <c r="F239" s="383"/>
    </row>
    <row r="240" spans="1:6" ht="12.75">
      <c r="A240" s="383"/>
      <c r="B240" s="384"/>
      <c r="C240" s="383"/>
      <c r="D240" s="383"/>
      <c r="E240" s="385"/>
      <c r="F240" s="383"/>
    </row>
    <row r="241" spans="1:6" ht="12.75">
      <c r="A241" s="383"/>
      <c r="B241" s="384"/>
      <c r="C241" s="383"/>
      <c r="D241" s="383"/>
      <c r="E241" s="385"/>
      <c r="F241" s="383"/>
    </row>
    <row r="242" spans="1:6" ht="12.75">
      <c r="A242" s="383"/>
      <c r="B242" s="384"/>
      <c r="C242" s="383"/>
      <c r="D242" s="383"/>
      <c r="E242" s="385"/>
      <c r="F242" s="383"/>
    </row>
    <row r="243" spans="1:6" ht="12.75">
      <c r="A243" s="383"/>
      <c r="B243" s="384"/>
      <c r="C243" s="383"/>
      <c r="D243" s="383"/>
      <c r="E243" s="385"/>
      <c r="F243" s="383"/>
    </row>
    <row r="244" spans="1:6" ht="12.75">
      <c r="A244" s="383"/>
      <c r="B244" s="384"/>
      <c r="C244" s="383"/>
      <c r="D244" s="383"/>
      <c r="E244" s="385"/>
      <c r="F244" s="383"/>
    </row>
    <row r="245" spans="1:6" ht="12.75">
      <c r="A245" s="383"/>
      <c r="B245" s="384"/>
      <c r="C245" s="383"/>
      <c r="D245" s="383"/>
      <c r="E245" s="385"/>
      <c r="F245" s="383"/>
    </row>
    <row r="246" spans="1:6" ht="12.75">
      <c r="A246" s="383"/>
      <c r="B246" s="384"/>
      <c r="C246" s="383"/>
      <c r="D246" s="383"/>
      <c r="E246" s="385"/>
      <c r="F246" s="383"/>
    </row>
    <row r="247" spans="1:6" ht="12.75">
      <c r="A247" s="383"/>
      <c r="B247" s="384"/>
      <c r="C247" s="383"/>
      <c r="D247" s="383"/>
      <c r="E247" s="385"/>
      <c r="F247" s="383"/>
    </row>
    <row r="248" spans="1:6" ht="12.75">
      <c r="A248" s="383"/>
      <c r="B248" s="384"/>
      <c r="C248" s="383"/>
      <c r="D248" s="383"/>
      <c r="E248" s="385"/>
      <c r="F248" s="383"/>
    </row>
    <row r="249" spans="1:6" ht="12.75">
      <c r="A249" s="383"/>
      <c r="B249" s="384"/>
      <c r="C249" s="383"/>
      <c r="D249" s="383"/>
      <c r="E249" s="385"/>
      <c r="F249" s="383"/>
    </row>
    <row r="250" spans="1:6" ht="12.75">
      <c r="A250" s="383"/>
      <c r="B250" s="384"/>
      <c r="C250" s="383"/>
      <c r="D250" s="383"/>
      <c r="E250" s="385"/>
      <c r="F250" s="383"/>
    </row>
    <row r="251" spans="1:6" ht="12.75">
      <c r="A251" s="383"/>
      <c r="B251" s="384"/>
      <c r="C251" s="383"/>
      <c r="D251" s="383"/>
      <c r="E251" s="385"/>
      <c r="F251" s="383"/>
    </row>
    <row r="252" spans="1:6" ht="12.75">
      <c r="A252" s="383"/>
      <c r="B252" s="384"/>
      <c r="C252" s="383"/>
      <c r="D252" s="383"/>
      <c r="E252" s="385"/>
      <c r="F252" s="383"/>
    </row>
    <row r="253" spans="1:6" ht="12.75">
      <c r="A253" s="383"/>
      <c r="B253" s="384"/>
      <c r="C253" s="383"/>
      <c r="D253" s="383"/>
      <c r="E253" s="385"/>
      <c r="F253" s="383"/>
    </row>
    <row r="254" spans="1:6" ht="12.75">
      <c r="A254" s="383"/>
      <c r="B254" s="384"/>
      <c r="C254" s="383"/>
      <c r="D254" s="383"/>
      <c r="E254" s="385"/>
      <c r="F254" s="383"/>
    </row>
    <row r="255" spans="1:6" ht="12.75">
      <c r="A255" s="383"/>
      <c r="B255" s="384"/>
      <c r="C255" s="383"/>
      <c r="D255" s="383"/>
      <c r="E255" s="385"/>
      <c r="F255" s="383"/>
    </row>
    <row r="256" spans="1:6" ht="12.75">
      <c r="A256" s="383"/>
      <c r="B256" s="384"/>
      <c r="C256" s="383"/>
      <c r="D256" s="383"/>
      <c r="E256" s="385"/>
      <c r="F256" s="383"/>
    </row>
    <row r="257" spans="1:6" ht="12.75">
      <c r="A257" s="383"/>
      <c r="B257" s="384"/>
      <c r="C257" s="383"/>
      <c r="D257" s="383"/>
      <c r="E257" s="385"/>
      <c r="F257" s="383"/>
    </row>
    <row r="258" spans="1:6" ht="12.75">
      <c r="A258" s="383"/>
      <c r="B258" s="384"/>
      <c r="C258" s="383"/>
      <c r="D258" s="383"/>
      <c r="E258" s="385"/>
      <c r="F258" s="383"/>
    </row>
    <row r="259" spans="1:6" ht="12.75">
      <c r="A259" s="383"/>
      <c r="B259" s="384"/>
      <c r="C259" s="383"/>
      <c r="D259" s="383"/>
      <c r="E259" s="385"/>
      <c r="F259" s="383"/>
    </row>
    <row r="260" spans="1:6" ht="12.75">
      <c r="A260" s="383"/>
      <c r="B260" s="384"/>
      <c r="C260" s="383"/>
      <c r="D260" s="383"/>
      <c r="E260" s="385"/>
      <c r="F260" s="383"/>
    </row>
    <row r="261" spans="1:6" ht="12.75">
      <c r="A261" s="383"/>
      <c r="B261" s="384"/>
      <c r="C261" s="383"/>
      <c r="D261" s="383"/>
      <c r="E261" s="385"/>
      <c r="F261" s="383"/>
    </row>
    <row r="262" spans="1:6" ht="12.75">
      <c r="A262" s="383"/>
      <c r="B262" s="384"/>
      <c r="C262" s="383"/>
      <c r="D262" s="383"/>
      <c r="E262" s="385"/>
      <c r="F262" s="383"/>
    </row>
    <row r="263" spans="1:6" ht="12.75">
      <c r="A263" s="383"/>
      <c r="B263" s="384"/>
      <c r="C263" s="383"/>
      <c r="D263" s="383"/>
      <c r="E263" s="385"/>
      <c r="F263" s="383"/>
    </row>
    <row r="264" spans="1:6" ht="12.75">
      <c r="A264" s="383"/>
      <c r="B264" s="384"/>
      <c r="C264" s="383"/>
      <c r="D264" s="383"/>
      <c r="E264" s="385"/>
      <c r="F264" s="383"/>
    </row>
    <row r="265" spans="1:6" ht="12.75">
      <c r="A265" s="383"/>
      <c r="B265" s="384"/>
      <c r="C265" s="383"/>
      <c r="D265" s="383"/>
      <c r="E265" s="385"/>
      <c r="F265" s="383"/>
    </row>
    <row r="266" spans="1:6" ht="12.75">
      <c r="A266" s="383"/>
      <c r="B266" s="384"/>
      <c r="C266" s="383"/>
      <c r="D266" s="383"/>
      <c r="E266" s="385"/>
      <c r="F266" s="383"/>
    </row>
    <row r="267" spans="1:6" ht="12.75">
      <c r="A267" s="383"/>
      <c r="B267" s="384"/>
      <c r="C267" s="383"/>
      <c r="D267" s="383"/>
      <c r="E267" s="385"/>
      <c r="F267" s="383"/>
    </row>
    <row r="268" spans="1:6" ht="12.75">
      <c r="A268" s="383"/>
      <c r="B268" s="384"/>
      <c r="C268" s="383"/>
      <c r="D268" s="383"/>
      <c r="E268" s="385"/>
      <c r="F268" s="383"/>
    </row>
    <row r="269" spans="1:6" ht="12.75">
      <c r="A269" s="383"/>
      <c r="B269" s="384"/>
      <c r="C269" s="383"/>
      <c r="D269" s="383"/>
      <c r="E269" s="385"/>
      <c r="F269" s="383"/>
    </row>
    <row r="270" spans="1:6" ht="12.75">
      <c r="A270" s="383"/>
      <c r="B270" s="384"/>
      <c r="C270" s="383"/>
      <c r="D270" s="383"/>
      <c r="E270" s="385"/>
      <c r="F270" s="383"/>
    </row>
    <row r="271" spans="1:6" ht="12.75">
      <c r="A271" s="383"/>
      <c r="B271" s="384"/>
      <c r="C271" s="383"/>
      <c r="D271" s="383"/>
      <c r="E271" s="385"/>
      <c r="F271" s="383"/>
    </row>
    <row r="272" spans="1:6" ht="12.75">
      <c r="A272" s="383"/>
      <c r="B272" s="384"/>
      <c r="C272" s="383"/>
      <c r="D272" s="383"/>
      <c r="E272" s="385"/>
      <c r="F272" s="383"/>
    </row>
    <row r="273" spans="1:6" ht="12.75">
      <c r="A273" s="383"/>
      <c r="B273" s="384"/>
      <c r="C273" s="383"/>
      <c r="D273" s="383"/>
      <c r="E273" s="385"/>
      <c r="F273" s="383"/>
    </row>
    <row r="274" spans="1:6" ht="12.75">
      <c r="A274" s="383"/>
      <c r="B274" s="384"/>
      <c r="C274" s="383"/>
      <c r="D274" s="383"/>
      <c r="E274" s="385"/>
      <c r="F274" s="383"/>
    </row>
    <row r="275" spans="1:6" ht="12.75">
      <c r="A275" s="383"/>
      <c r="B275" s="384"/>
      <c r="C275" s="383"/>
      <c r="D275" s="383"/>
      <c r="E275" s="385"/>
      <c r="F275" s="383"/>
    </row>
    <row r="276" spans="1:6" ht="12.75">
      <c r="A276" s="383"/>
      <c r="B276" s="384"/>
      <c r="C276" s="383"/>
      <c r="D276" s="383"/>
      <c r="E276" s="385"/>
      <c r="F276" s="383"/>
    </row>
    <row r="277" spans="1:6" ht="12.75">
      <c r="A277" s="383"/>
      <c r="B277" s="384"/>
      <c r="C277" s="383"/>
      <c r="D277" s="383"/>
      <c r="E277" s="385"/>
      <c r="F277" s="383"/>
    </row>
    <row r="278" spans="1:6" ht="12.75">
      <c r="A278" s="383"/>
      <c r="B278" s="384"/>
      <c r="C278" s="383"/>
      <c r="D278" s="383"/>
      <c r="E278" s="385"/>
      <c r="F278" s="383"/>
    </row>
    <row r="279" spans="1:6" ht="12.75">
      <c r="A279" s="383"/>
      <c r="B279" s="384"/>
      <c r="C279" s="383"/>
      <c r="D279" s="383"/>
      <c r="E279" s="385"/>
      <c r="F279" s="383"/>
    </row>
    <row r="280" spans="1:6" ht="12.75">
      <c r="A280" s="383"/>
      <c r="B280" s="384"/>
      <c r="C280" s="383"/>
      <c r="D280" s="383"/>
      <c r="E280" s="385"/>
      <c r="F280" s="383"/>
    </row>
    <row r="281" spans="1:6" ht="12.75">
      <c r="A281" s="383"/>
      <c r="B281" s="384"/>
      <c r="C281" s="383"/>
      <c r="D281" s="383"/>
      <c r="E281" s="385"/>
      <c r="F281" s="383"/>
    </row>
    <row r="282" spans="1:6" ht="12.75">
      <c r="A282" s="383"/>
      <c r="B282" s="384"/>
      <c r="C282" s="383"/>
      <c r="D282" s="383"/>
      <c r="E282" s="385"/>
      <c r="F282" s="383"/>
    </row>
    <row r="283" spans="1:6" ht="12.75">
      <c r="A283" s="383"/>
      <c r="B283" s="384"/>
      <c r="C283" s="383"/>
      <c r="D283" s="383"/>
      <c r="E283" s="385"/>
      <c r="F283" s="383"/>
    </row>
    <row r="284" spans="1:6" ht="12.75">
      <c r="A284" s="383"/>
      <c r="B284" s="384"/>
      <c r="C284" s="383"/>
      <c r="D284" s="383"/>
      <c r="E284" s="385"/>
      <c r="F284" s="383"/>
    </row>
    <row r="285" spans="1:6" ht="12.75">
      <c r="A285" s="383"/>
      <c r="B285" s="384"/>
      <c r="C285" s="383"/>
      <c r="D285" s="383"/>
      <c r="E285" s="385"/>
      <c r="F285" s="383"/>
    </row>
    <row r="286" spans="1:6" ht="12.75">
      <c r="A286" s="383"/>
      <c r="B286" s="384"/>
      <c r="C286" s="383"/>
      <c r="D286" s="383"/>
      <c r="E286" s="385"/>
      <c r="F286" s="383"/>
    </row>
    <row r="287" spans="1:6" ht="12.75">
      <c r="A287" s="383"/>
      <c r="B287" s="384"/>
      <c r="C287" s="383"/>
      <c r="D287" s="383"/>
      <c r="E287" s="385"/>
      <c r="F287" s="383"/>
    </row>
    <row r="288" spans="1:6" ht="12.75">
      <c r="A288" s="383"/>
      <c r="B288" s="384"/>
      <c r="C288" s="383"/>
      <c r="D288" s="383"/>
      <c r="E288" s="385"/>
      <c r="F288" s="383"/>
    </row>
    <row r="289" spans="1:6" ht="12.75">
      <c r="A289" s="383"/>
      <c r="B289" s="384"/>
      <c r="C289" s="383"/>
      <c r="D289" s="383"/>
      <c r="E289" s="385"/>
      <c r="F289" s="383"/>
    </row>
    <row r="290" spans="1:6" ht="12.75">
      <c r="A290" s="383"/>
      <c r="B290" s="384"/>
      <c r="C290" s="383"/>
      <c r="D290" s="383"/>
      <c r="E290" s="385"/>
      <c r="F290" s="383"/>
    </row>
    <row r="291" spans="1:6" ht="12.75">
      <c r="A291" s="383"/>
      <c r="B291" s="384"/>
      <c r="C291" s="383"/>
      <c r="D291" s="383"/>
      <c r="E291" s="385"/>
      <c r="F291" s="383"/>
    </row>
    <row r="292" spans="1:6" ht="12.75">
      <c r="A292" s="383"/>
      <c r="B292" s="384"/>
      <c r="C292" s="383"/>
      <c r="D292" s="383"/>
      <c r="E292" s="385"/>
      <c r="F292" s="383"/>
    </row>
    <row r="293" spans="1:6" ht="12.75">
      <c r="A293" s="383"/>
      <c r="B293" s="384"/>
      <c r="C293" s="383"/>
      <c r="D293" s="383"/>
      <c r="E293" s="385"/>
      <c r="F293" s="383"/>
    </row>
    <row r="294" spans="1:6" ht="12.75">
      <c r="A294" s="383"/>
      <c r="B294" s="384"/>
      <c r="C294" s="383"/>
      <c r="D294" s="383"/>
      <c r="E294" s="385"/>
      <c r="F294" s="383"/>
    </row>
    <row r="295" spans="1:6" ht="12.75">
      <c r="A295" s="383"/>
      <c r="B295" s="384"/>
      <c r="C295" s="383"/>
      <c r="D295" s="383"/>
      <c r="E295" s="385"/>
      <c r="F295" s="383"/>
    </row>
    <row r="296" spans="1:6" ht="12.75">
      <c r="A296" s="383"/>
      <c r="B296" s="384"/>
      <c r="C296" s="383"/>
      <c r="D296" s="383"/>
      <c r="E296" s="385"/>
      <c r="F296" s="383"/>
    </row>
    <row r="297" spans="1:6" ht="12.75">
      <c r="A297" s="383"/>
      <c r="B297" s="384"/>
      <c r="C297" s="383"/>
      <c r="D297" s="383"/>
      <c r="E297" s="385"/>
      <c r="F297" s="383"/>
    </row>
    <row r="298" spans="1:6" ht="12.75">
      <c r="A298" s="383"/>
      <c r="B298" s="384"/>
      <c r="C298" s="383"/>
      <c r="D298" s="383"/>
      <c r="E298" s="385"/>
      <c r="F298" s="383"/>
    </row>
    <row r="299" spans="1:6" ht="12.75">
      <c r="A299" s="383"/>
      <c r="B299" s="384"/>
      <c r="C299" s="383"/>
      <c r="D299" s="383"/>
      <c r="E299" s="385"/>
      <c r="F299" s="383"/>
    </row>
    <row r="300" spans="1:6" ht="12.75">
      <c r="A300" s="383"/>
      <c r="B300" s="384"/>
      <c r="C300" s="383"/>
      <c r="D300" s="383"/>
      <c r="E300" s="385"/>
      <c r="F300" s="383"/>
    </row>
    <row r="301" spans="1:6" ht="12.75">
      <c r="A301" s="383"/>
      <c r="B301" s="384"/>
      <c r="C301" s="383"/>
      <c r="D301" s="383"/>
      <c r="E301" s="385"/>
      <c r="F301" s="383"/>
    </row>
    <row r="302" spans="1:6" ht="12.75">
      <c r="A302" s="383"/>
      <c r="B302" s="384"/>
      <c r="C302" s="383"/>
      <c r="D302" s="383"/>
      <c r="E302" s="385"/>
      <c r="F302" s="383"/>
    </row>
    <row r="303" spans="1:6" ht="12.75">
      <c r="A303" s="383"/>
      <c r="B303" s="384"/>
      <c r="C303" s="383"/>
      <c r="D303" s="383"/>
      <c r="E303" s="385"/>
      <c r="F303" s="383"/>
    </row>
    <row r="304" spans="1:6" ht="12.75">
      <c r="A304" s="383"/>
      <c r="B304" s="384"/>
      <c r="C304" s="383"/>
      <c r="D304" s="383"/>
      <c r="E304" s="385"/>
      <c r="F304" s="383"/>
    </row>
    <row r="305" spans="1:6" ht="12.75">
      <c r="A305" s="383"/>
      <c r="B305" s="384"/>
      <c r="C305" s="383"/>
      <c r="D305" s="383"/>
      <c r="E305" s="385"/>
      <c r="F305" s="383"/>
    </row>
    <row r="306" spans="1:6" ht="12.75">
      <c r="A306" s="383"/>
      <c r="B306" s="384"/>
      <c r="C306" s="383"/>
      <c r="D306" s="383"/>
      <c r="E306" s="385"/>
      <c r="F306" s="383"/>
    </row>
    <row r="307" spans="1:6" ht="12.75">
      <c r="A307" s="383"/>
      <c r="B307" s="384"/>
      <c r="C307" s="383"/>
      <c r="D307" s="383"/>
      <c r="E307" s="385"/>
      <c r="F307" s="383"/>
    </row>
    <row r="308" spans="1:6" ht="12.75">
      <c r="A308" s="383"/>
      <c r="B308" s="384"/>
      <c r="C308" s="383"/>
      <c r="D308" s="383"/>
      <c r="E308" s="385"/>
      <c r="F308" s="383"/>
    </row>
    <row r="309" spans="1:6" ht="12.75">
      <c r="A309" s="383"/>
      <c r="B309" s="384"/>
      <c r="C309" s="383"/>
      <c r="D309" s="383"/>
      <c r="E309" s="385"/>
      <c r="F309" s="383"/>
    </row>
    <row r="310" spans="1:6" ht="12.75">
      <c r="A310" s="383"/>
      <c r="B310" s="384"/>
      <c r="C310" s="383"/>
      <c r="D310" s="383"/>
      <c r="E310" s="385"/>
      <c r="F310" s="383"/>
    </row>
    <row r="311" spans="1:6" ht="12.75">
      <c r="A311" s="383"/>
      <c r="B311" s="384"/>
      <c r="C311" s="383"/>
      <c r="D311" s="383"/>
      <c r="E311" s="385"/>
      <c r="F311" s="383"/>
    </row>
    <row r="312" spans="1:6" ht="12.75">
      <c r="A312" s="383"/>
      <c r="B312" s="384"/>
      <c r="C312" s="383"/>
      <c r="D312" s="383"/>
      <c r="E312" s="385"/>
      <c r="F312" s="383"/>
    </row>
    <row r="313" spans="1:6" ht="12.75">
      <c r="A313" s="383"/>
      <c r="B313" s="384"/>
      <c r="C313" s="383"/>
      <c r="D313" s="383"/>
      <c r="E313" s="385"/>
      <c r="F313" s="383"/>
    </row>
    <row r="314" spans="1:6" ht="12.75">
      <c r="A314" s="383"/>
      <c r="B314" s="384"/>
      <c r="C314" s="383"/>
      <c r="D314" s="383"/>
      <c r="E314" s="385"/>
      <c r="F314" s="383"/>
    </row>
    <row r="315" spans="1:6" ht="12.75">
      <c r="A315" s="383"/>
      <c r="B315" s="384"/>
      <c r="C315" s="383"/>
      <c r="D315" s="383"/>
      <c r="E315" s="385"/>
      <c r="F315" s="383"/>
    </row>
    <row r="316" spans="1:6" ht="12.75">
      <c r="A316" s="383"/>
      <c r="B316" s="384"/>
      <c r="C316" s="383"/>
      <c r="D316" s="383"/>
      <c r="E316" s="385"/>
      <c r="F316" s="383"/>
    </row>
    <row r="317" spans="1:6" ht="12.75">
      <c r="A317" s="383"/>
      <c r="B317" s="384"/>
      <c r="C317" s="383"/>
      <c r="D317" s="383"/>
      <c r="E317" s="385"/>
      <c r="F317" s="383"/>
    </row>
    <row r="318" spans="1:6" ht="12.75">
      <c r="A318" s="383"/>
      <c r="B318" s="384"/>
      <c r="C318" s="383"/>
      <c r="D318" s="383"/>
      <c r="E318" s="385"/>
      <c r="F318" s="383"/>
    </row>
    <row r="319" spans="1:6" ht="12.75">
      <c r="A319" s="383"/>
      <c r="B319" s="384"/>
      <c r="C319" s="383"/>
      <c r="D319" s="383"/>
      <c r="E319" s="385"/>
      <c r="F319" s="383"/>
    </row>
    <row r="320" spans="1:6" ht="12.75">
      <c r="A320" s="383"/>
      <c r="B320" s="384"/>
      <c r="C320" s="383"/>
      <c r="D320" s="383"/>
      <c r="E320" s="385"/>
      <c r="F320" s="383"/>
    </row>
    <row r="321" spans="1:6" ht="12.75">
      <c r="A321" s="383"/>
      <c r="B321" s="384"/>
      <c r="C321" s="383"/>
      <c r="D321" s="383"/>
      <c r="E321" s="385"/>
      <c r="F321" s="383"/>
    </row>
    <row r="322" spans="1:6" ht="12.75">
      <c r="A322" s="383"/>
      <c r="B322" s="384"/>
      <c r="C322" s="383"/>
      <c r="D322" s="383"/>
      <c r="E322" s="385"/>
      <c r="F322" s="383"/>
    </row>
    <row r="323" spans="1:6" ht="12.75">
      <c r="A323" s="383"/>
      <c r="B323" s="384"/>
      <c r="C323" s="383"/>
      <c r="D323" s="383"/>
      <c r="E323" s="385"/>
      <c r="F323" s="383"/>
    </row>
    <row r="324" spans="1:6" ht="12.75">
      <c r="A324" s="383"/>
      <c r="B324" s="384"/>
      <c r="C324" s="383"/>
      <c r="D324" s="383"/>
      <c r="E324" s="385"/>
      <c r="F324" s="383"/>
    </row>
    <row r="325" spans="1:6" ht="12.75">
      <c r="A325" s="383"/>
      <c r="B325" s="384"/>
      <c r="C325" s="383"/>
      <c r="D325" s="383"/>
      <c r="E325" s="385"/>
      <c r="F325" s="383"/>
    </row>
    <row r="326" spans="1:6" ht="12.75">
      <c r="A326" s="383"/>
      <c r="B326" s="384"/>
      <c r="C326" s="383"/>
      <c r="D326" s="383"/>
      <c r="E326" s="385"/>
      <c r="F326" s="383"/>
    </row>
    <row r="327" spans="1:6" ht="12.75">
      <c r="A327" s="383"/>
      <c r="B327" s="384"/>
      <c r="C327" s="383"/>
      <c r="D327" s="383"/>
      <c r="E327" s="385"/>
      <c r="F327" s="383"/>
    </row>
    <row r="328" spans="1:6" ht="12.75">
      <c r="A328" s="383"/>
      <c r="B328" s="384"/>
      <c r="C328" s="383"/>
      <c r="D328" s="383"/>
      <c r="E328" s="385"/>
      <c r="F328" s="383"/>
    </row>
    <row r="329" spans="1:6" ht="12.75">
      <c r="A329" s="383"/>
      <c r="B329" s="384"/>
      <c r="C329" s="383"/>
      <c r="D329" s="383"/>
      <c r="E329" s="385"/>
      <c r="F329" s="383"/>
    </row>
    <row r="330" spans="1:6" ht="12.75">
      <c r="A330" s="383"/>
      <c r="B330" s="384"/>
      <c r="C330" s="383"/>
      <c r="D330" s="383"/>
      <c r="E330" s="385"/>
      <c r="F330" s="383"/>
    </row>
    <row r="331" spans="1:6" ht="12.75">
      <c r="A331" s="383"/>
      <c r="B331" s="384"/>
      <c r="C331" s="383"/>
      <c r="D331" s="383"/>
      <c r="E331" s="385"/>
      <c r="F331" s="383"/>
    </row>
    <row r="332" spans="1:6" ht="12.75">
      <c r="A332" s="383"/>
      <c r="B332" s="384"/>
      <c r="C332" s="383"/>
      <c r="D332" s="383"/>
      <c r="E332" s="385"/>
      <c r="F332" s="383"/>
    </row>
    <row r="333" spans="1:6" ht="12.75">
      <c r="A333" s="383"/>
      <c r="B333" s="384"/>
      <c r="C333" s="383"/>
      <c r="D333" s="383"/>
      <c r="E333" s="385"/>
      <c r="F333" s="383"/>
    </row>
    <row r="334" spans="1:6" ht="12.75">
      <c r="A334" s="383"/>
      <c r="B334" s="384"/>
      <c r="C334" s="383"/>
      <c r="D334" s="383"/>
      <c r="E334" s="385"/>
      <c r="F334" s="383"/>
    </row>
    <row r="335" spans="1:6" ht="12.75">
      <c r="A335" s="383"/>
      <c r="B335" s="384"/>
      <c r="C335" s="383"/>
      <c r="D335" s="383"/>
      <c r="E335" s="385"/>
      <c r="F335" s="383"/>
    </row>
    <row r="336" spans="1:6" ht="12.75">
      <c r="A336" s="383"/>
      <c r="B336" s="384"/>
      <c r="C336" s="383"/>
      <c r="D336" s="383"/>
      <c r="E336" s="385"/>
      <c r="F336" s="383"/>
    </row>
    <row r="337" spans="1:6" ht="12.75">
      <c r="A337" s="383"/>
      <c r="B337" s="384"/>
      <c r="C337" s="383"/>
      <c r="D337" s="383"/>
      <c r="E337" s="385"/>
      <c r="F337" s="383"/>
    </row>
    <row r="338" spans="1:6" ht="12.75">
      <c r="A338" s="383"/>
      <c r="B338" s="384"/>
      <c r="C338" s="383"/>
      <c r="D338" s="383"/>
      <c r="E338" s="385"/>
      <c r="F338" s="383"/>
    </row>
    <row r="339" spans="1:6" ht="12.75">
      <c r="A339" s="383"/>
      <c r="B339" s="384"/>
      <c r="C339" s="383"/>
      <c r="D339" s="383"/>
      <c r="E339" s="385"/>
      <c r="F339" s="383"/>
    </row>
    <row r="340" spans="1:6" ht="12.75">
      <c r="A340" s="383"/>
      <c r="B340" s="384"/>
      <c r="C340" s="383"/>
      <c r="D340" s="383"/>
      <c r="E340" s="385"/>
      <c r="F340" s="383"/>
    </row>
    <row r="341" spans="1:6" ht="12.75">
      <c r="A341" s="383"/>
      <c r="B341" s="384"/>
      <c r="C341" s="383"/>
      <c r="D341" s="383"/>
      <c r="E341" s="385"/>
      <c r="F341" s="383"/>
    </row>
    <row r="342" spans="1:6" ht="12.75">
      <c r="A342" s="383"/>
      <c r="B342" s="384"/>
      <c r="C342" s="383"/>
      <c r="D342" s="383"/>
      <c r="E342" s="385"/>
      <c r="F342" s="383"/>
    </row>
    <row r="343" spans="1:6" ht="12.75">
      <c r="A343" s="383"/>
      <c r="B343" s="384"/>
      <c r="C343" s="383"/>
      <c r="D343" s="383"/>
      <c r="E343" s="385"/>
      <c r="F343" s="383"/>
    </row>
    <row r="344" spans="1:6" ht="12.75">
      <c r="A344" s="383"/>
      <c r="B344" s="384"/>
      <c r="C344" s="383"/>
      <c r="D344" s="383"/>
      <c r="E344" s="385"/>
      <c r="F344" s="383"/>
    </row>
    <row r="345" spans="1:6" ht="12.75">
      <c r="A345" s="383"/>
      <c r="B345" s="384"/>
      <c r="C345" s="383"/>
      <c r="D345" s="383"/>
      <c r="E345" s="385"/>
      <c r="F345" s="383"/>
    </row>
    <row r="346" spans="1:6" ht="12.75">
      <c r="A346" s="383"/>
      <c r="B346" s="384"/>
      <c r="C346" s="383"/>
      <c r="D346" s="383"/>
      <c r="E346" s="385"/>
      <c r="F346" s="383"/>
    </row>
    <row r="347" spans="1:6" ht="12.75">
      <c r="A347" s="383"/>
      <c r="B347" s="384"/>
      <c r="C347" s="383"/>
      <c r="D347" s="383"/>
      <c r="E347" s="385"/>
      <c r="F347" s="383"/>
    </row>
    <row r="348" spans="1:6" ht="12.75">
      <c r="A348" s="383"/>
      <c r="B348" s="384"/>
      <c r="C348" s="383"/>
      <c r="D348" s="383"/>
      <c r="E348" s="385"/>
      <c r="F348" s="383"/>
    </row>
    <row r="349" spans="1:6" ht="12.75">
      <c r="A349" s="383"/>
      <c r="B349" s="384"/>
      <c r="C349" s="383"/>
      <c r="D349" s="383"/>
      <c r="E349" s="385"/>
      <c r="F349" s="383"/>
    </row>
    <row r="350" spans="1:6" ht="12.75">
      <c r="A350" s="383"/>
      <c r="B350" s="384"/>
      <c r="C350" s="383"/>
      <c r="D350" s="383"/>
      <c r="E350" s="385"/>
      <c r="F350" s="383"/>
    </row>
    <row r="351" spans="1:6" ht="12.75">
      <c r="A351" s="383"/>
      <c r="B351" s="384"/>
      <c r="C351" s="383"/>
      <c r="D351" s="383"/>
      <c r="E351" s="385"/>
      <c r="F351" s="383"/>
    </row>
    <row r="352" spans="1:6" ht="12.75">
      <c r="A352" s="383"/>
      <c r="B352" s="384"/>
      <c r="C352" s="383"/>
      <c r="D352" s="383"/>
      <c r="E352" s="385"/>
      <c r="F352" s="383"/>
    </row>
    <row r="353" spans="1:6" ht="12.75">
      <c r="A353" s="383"/>
      <c r="B353" s="384"/>
      <c r="C353" s="383"/>
      <c r="D353" s="383"/>
      <c r="E353" s="385"/>
      <c r="F353" s="383"/>
    </row>
    <row r="354" spans="1:6" ht="12.75">
      <c r="A354" s="383"/>
      <c r="B354" s="384"/>
      <c r="C354" s="383"/>
      <c r="D354" s="383"/>
      <c r="E354" s="385"/>
      <c r="F354" s="383"/>
    </row>
    <row r="355" spans="1:6" ht="12.75">
      <c r="A355" s="383"/>
      <c r="B355" s="384"/>
      <c r="C355" s="383"/>
      <c r="D355" s="383"/>
      <c r="E355" s="385"/>
      <c r="F355" s="383"/>
    </row>
    <row r="356" spans="1:6" ht="12.75">
      <c r="A356" s="383"/>
      <c r="B356" s="384"/>
      <c r="C356" s="383"/>
      <c r="D356" s="383"/>
      <c r="E356" s="385"/>
      <c r="F356" s="383"/>
    </row>
    <row r="357" spans="1:6" ht="12.75">
      <c r="A357" s="383"/>
      <c r="B357" s="384"/>
      <c r="C357" s="383"/>
      <c r="D357" s="383"/>
      <c r="E357" s="385"/>
      <c r="F357" s="383"/>
    </row>
    <row r="358" spans="1:6" ht="12.75">
      <c r="A358" s="383"/>
      <c r="B358" s="384"/>
      <c r="C358" s="383"/>
      <c r="D358" s="383"/>
      <c r="E358" s="385"/>
      <c r="F358" s="383"/>
    </row>
    <row r="359" spans="1:6" ht="12.75">
      <c r="A359" s="383"/>
      <c r="B359" s="384"/>
      <c r="C359" s="383"/>
      <c r="D359" s="383"/>
      <c r="E359" s="385"/>
      <c r="F359" s="383"/>
    </row>
    <row r="360" spans="1:6" ht="12.75">
      <c r="A360" s="383"/>
      <c r="B360" s="384"/>
      <c r="C360" s="383"/>
      <c r="D360" s="383"/>
      <c r="E360" s="385"/>
      <c r="F360" s="383"/>
    </row>
    <row r="361" spans="1:6" ht="12.75">
      <c r="A361" s="383"/>
      <c r="B361" s="384"/>
      <c r="C361" s="383"/>
      <c r="D361" s="383"/>
      <c r="E361" s="385"/>
      <c r="F361" s="383"/>
    </row>
    <row r="362" spans="1:6" ht="12.75">
      <c r="A362" s="383"/>
      <c r="B362" s="384"/>
      <c r="C362" s="383"/>
      <c r="D362" s="383"/>
      <c r="E362" s="385"/>
      <c r="F362" s="383"/>
    </row>
    <row r="363" spans="1:6" ht="12.75">
      <c r="A363" s="383"/>
      <c r="B363" s="384"/>
      <c r="C363" s="383"/>
      <c r="D363" s="383"/>
      <c r="E363" s="385"/>
      <c r="F363" s="383"/>
    </row>
    <row r="364" spans="1:6" ht="12.75">
      <c r="A364" s="383"/>
      <c r="B364" s="384"/>
      <c r="C364" s="383"/>
      <c r="D364" s="383"/>
      <c r="E364" s="385"/>
      <c r="F364" s="383"/>
    </row>
    <row r="365" spans="1:6" ht="12.75">
      <c r="A365" s="383"/>
      <c r="B365" s="384"/>
      <c r="C365" s="383"/>
      <c r="D365" s="383"/>
      <c r="E365" s="385"/>
      <c r="F365" s="383"/>
    </row>
    <row r="366" spans="1:6" ht="12.75">
      <c r="A366" s="383"/>
      <c r="B366" s="384"/>
      <c r="C366" s="383"/>
      <c r="D366" s="383"/>
      <c r="E366" s="385"/>
      <c r="F366" s="383"/>
    </row>
    <row r="367" spans="1:6" ht="12.75">
      <c r="A367" s="383"/>
      <c r="B367" s="384"/>
      <c r="C367" s="383"/>
      <c r="D367" s="383"/>
      <c r="E367" s="385"/>
      <c r="F367" s="383"/>
    </row>
    <row r="368" spans="1:6" ht="12.75">
      <c r="A368" s="383"/>
      <c r="B368" s="384"/>
      <c r="C368" s="383"/>
      <c r="D368" s="383"/>
      <c r="E368" s="385"/>
      <c r="F368" s="383"/>
    </row>
    <row r="369" spans="1:6" ht="12.75">
      <c r="A369" s="383"/>
      <c r="B369" s="384"/>
      <c r="C369" s="383"/>
      <c r="D369" s="383"/>
      <c r="E369" s="385"/>
      <c r="F369" s="383"/>
    </row>
    <row r="370" spans="1:6" ht="12.75">
      <c r="A370" s="383"/>
      <c r="B370" s="384"/>
      <c r="C370" s="383"/>
      <c r="D370" s="383"/>
      <c r="E370" s="385"/>
      <c r="F370" s="383"/>
    </row>
    <row r="371" spans="1:6" ht="12.75">
      <c r="A371" s="383"/>
      <c r="B371" s="384"/>
      <c r="C371" s="383"/>
      <c r="D371" s="383"/>
      <c r="E371" s="385"/>
      <c r="F371" s="383"/>
    </row>
    <row r="372" spans="1:6" ht="12.75">
      <c r="A372" s="383"/>
      <c r="B372" s="384"/>
      <c r="C372" s="383"/>
      <c r="D372" s="383"/>
      <c r="E372" s="385"/>
      <c r="F372" s="383"/>
    </row>
    <row r="373" spans="1:6" ht="12.75">
      <c r="A373" s="383"/>
      <c r="B373" s="384"/>
      <c r="C373" s="383"/>
      <c r="D373" s="383"/>
      <c r="E373" s="385"/>
      <c r="F373" s="383"/>
    </row>
    <row r="374" spans="1:6" ht="12.75">
      <c r="A374" s="383"/>
      <c r="B374" s="384"/>
      <c r="C374" s="383"/>
      <c r="D374" s="383"/>
      <c r="E374" s="385"/>
      <c r="F374" s="383"/>
    </row>
    <row r="375" spans="1:6" ht="12.75">
      <c r="A375" s="383"/>
      <c r="B375" s="384"/>
      <c r="C375" s="383"/>
      <c r="D375" s="383"/>
      <c r="E375" s="385"/>
      <c r="F375" s="383"/>
    </row>
    <row r="376" spans="1:6" ht="12.75">
      <c r="A376" s="383"/>
      <c r="B376" s="384"/>
      <c r="C376" s="383"/>
      <c r="D376" s="383"/>
      <c r="E376" s="385"/>
      <c r="F376" s="383"/>
    </row>
    <row r="377" spans="1:6" ht="12.75">
      <c r="A377" s="383"/>
      <c r="B377" s="384"/>
      <c r="C377" s="383"/>
      <c r="D377" s="383"/>
      <c r="E377" s="385"/>
      <c r="F377" s="383"/>
    </row>
    <row r="378" spans="1:6" ht="12.75">
      <c r="A378" s="383"/>
      <c r="B378" s="384"/>
      <c r="C378" s="383"/>
      <c r="D378" s="383"/>
      <c r="E378" s="385"/>
      <c r="F378" s="383"/>
    </row>
    <row r="379" spans="1:6" ht="12.75">
      <c r="A379" s="383"/>
      <c r="B379" s="384"/>
      <c r="C379" s="383"/>
      <c r="D379" s="383"/>
      <c r="E379" s="385"/>
      <c r="F379" s="383"/>
    </row>
    <row r="380" spans="1:6" ht="12.75">
      <c r="A380" s="383"/>
      <c r="B380" s="384"/>
      <c r="C380" s="383"/>
      <c r="D380" s="383"/>
      <c r="E380" s="385"/>
      <c r="F380" s="383"/>
    </row>
    <row r="381" spans="1:6" ht="12.75">
      <c r="A381" s="383"/>
      <c r="B381" s="384"/>
      <c r="C381" s="383"/>
      <c r="D381" s="383"/>
      <c r="E381" s="385"/>
      <c r="F381" s="383"/>
    </row>
    <row r="382" spans="1:6" ht="12.75">
      <c r="A382" s="383"/>
      <c r="B382" s="384"/>
      <c r="C382" s="383"/>
      <c r="D382" s="383"/>
      <c r="E382" s="385"/>
      <c r="F382" s="383"/>
    </row>
    <row r="383" spans="1:6" ht="12.75">
      <c r="A383" s="383"/>
      <c r="B383" s="384"/>
      <c r="C383" s="383"/>
      <c r="D383" s="383"/>
      <c r="E383" s="385"/>
      <c r="F383" s="383"/>
    </row>
    <row r="384" spans="1:6" ht="12.75">
      <c r="A384" s="383"/>
      <c r="B384" s="384"/>
      <c r="C384" s="383"/>
      <c r="D384" s="383"/>
      <c r="E384" s="385"/>
      <c r="F384" s="383"/>
    </row>
    <row r="385" spans="1:6" ht="12.75">
      <c r="A385" s="383"/>
      <c r="B385" s="384"/>
      <c r="C385" s="383"/>
      <c r="D385" s="383"/>
      <c r="E385" s="385"/>
      <c r="F385" s="383"/>
    </row>
    <row r="386" spans="1:6" ht="12.75">
      <c r="A386" s="383"/>
      <c r="B386" s="384"/>
      <c r="C386" s="383"/>
      <c r="D386" s="383"/>
      <c r="E386" s="385"/>
      <c r="F386" s="383"/>
    </row>
    <row r="387" spans="1:6" ht="12.75">
      <c r="A387" s="383"/>
      <c r="B387" s="384"/>
      <c r="C387" s="383"/>
      <c r="D387" s="383"/>
      <c r="E387" s="385"/>
      <c r="F387" s="383"/>
    </row>
    <row r="388" spans="1:6" ht="12.75">
      <c r="A388" s="383"/>
      <c r="B388" s="384"/>
      <c r="C388" s="383"/>
      <c r="D388" s="383"/>
      <c r="E388" s="385"/>
      <c r="F388" s="383"/>
    </row>
    <row r="389" spans="1:6" ht="12.75">
      <c r="A389" s="383"/>
      <c r="B389" s="384"/>
      <c r="C389" s="383"/>
      <c r="D389" s="383"/>
      <c r="E389" s="385"/>
      <c r="F389" s="383"/>
    </row>
    <row r="390" spans="1:6" ht="12.75">
      <c r="A390" s="383"/>
      <c r="B390" s="384"/>
      <c r="C390" s="383"/>
      <c r="D390" s="383"/>
      <c r="E390" s="385"/>
      <c r="F390" s="383"/>
    </row>
    <row r="391" spans="1:6" ht="12.75">
      <c r="A391" s="383"/>
      <c r="B391" s="384"/>
      <c r="C391" s="383"/>
      <c r="D391" s="383"/>
      <c r="E391" s="385"/>
      <c r="F391" s="383"/>
    </row>
    <row r="392" spans="1:6" ht="12.75">
      <c r="A392" s="383"/>
      <c r="B392" s="384"/>
      <c r="C392" s="383"/>
      <c r="D392" s="383"/>
      <c r="E392" s="385"/>
      <c r="F392" s="383"/>
    </row>
    <row r="393" spans="1:6" ht="12.75">
      <c r="A393" s="383"/>
      <c r="B393" s="384"/>
      <c r="C393" s="383"/>
      <c r="D393" s="383"/>
      <c r="E393" s="385"/>
      <c r="F393" s="383"/>
    </row>
    <row r="394" spans="1:6" ht="12.75">
      <c r="A394" s="383"/>
      <c r="B394" s="384"/>
      <c r="C394" s="383"/>
      <c r="D394" s="383"/>
      <c r="E394" s="385"/>
      <c r="F394" s="383"/>
    </row>
    <row r="395" spans="1:6" ht="12.75">
      <c r="A395" s="383"/>
      <c r="B395" s="384"/>
      <c r="C395" s="383"/>
      <c r="D395" s="383"/>
      <c r="E395" s="385"/>
      <c r="F395" s="383"/>
    </row>
    <row r="396" spans="1:6" ht="12.75">
      <c r="A396" s="383"/>
      <c r="B396" s="384"/>
      <c r="C396" s="383"/>
      <c r="D396" s="383"/>
      <c r="E396" s="385"/>
      <c r="F396" s="383"/>
    </row>
    <row r="397" spans="1:6" ht="12.75">
      <c r="A397" s="383"/>
      <c r="B397" s="384"/>
      <c r="C397" s="383"/>
      <c r="D397" s="383"/>
      <c r="E397" s="385"/>
      <c r="F397" s="383"/>
    </row>
    <row r="398" spans="1:6" ht="12.75">
      <c r="A398" s="383"/>
      <c r="B398" s="384"/>
      <c r="C398" s="383"/>
      <c r="D398" s="383"/>
      <c r="E398" s="385"/>
      <c r="F398" s="383"/>
    </row>
    <row r="399" spans="1:6" ht="12.75">
      <c r="A399" s="383"/>
      <c r="B399" s="384"/>
      <c r="C399" s="383"/>
      <c r="D399" s="383"/>
      <c r="E399" s="385"/>
      <c r="F399" s="383"/>
    </row>
    <row r="400" spans="1:6" ht="12.75">
      <c r="A400" s="383"/>
      <c r="B400" s="384"/>
      <c r="C400" s="383"/>
      <c r="D400" s="383"/>
      <c r="E400" s="385"/>
      <c r="F400" s="383"/>
    </row>
    <row r="401" spans="1:6" ht="12.75">
      <c r="A401" s="383"/>
      <c r="B401" s="384"/>
      <c r="C401" s="383"/>
      <c r="D401" s="383"/>
      <c r="E401" s="385"/>
      <c r="F401" s="383"/>
    </row>
    <row r="402" spans="1:6" ht="12.75">
      <c r="A402" s="383"/>
      <c r="B402" s="384"/>
      <c r="C402" s="383"/>
      <c r="D402" s="383"/>
      <c r="E402" s="385"/>
      <c r="F402" s="383"/>
    </row>
    <row r="403" spans="1:6" ht="12.75">
      <c r="A403" s="383"/>
      <c r="B403" s="384"/>
      <c r="C403" s="383"/>
      <c r="D403" s="383"/>
      <c r="E403" s="385"/>
      <c r="F403" s="383"/>
    </row>
    <row r="404" spans="1:6" ht="12.75">
      <c r="A404" s="383"/>
      <c r="B404" s="384"/>
      <c r="C404" s="383"/>
      <c r="D404" s="383"/>
      <c r="E404" s="385"/>
      <c r="F404" s="383"/>
    </row>
    <row r="405" spans="1:6" ht="12.75">
      <c r="A405" s="383"/>
      <c r="B405" s="384"/>
      <c r="C405" s="383"/>
      <c r="D405" s="383"/>
      <c r="E405" s="385"/>
      <c r="F405" s="383"/>
    </row>
    <row r="406" spans="1:6" ht="12.75">
      <c r="A406" s="383"/>
      <c r="B406" s="384"/>
      <c r="C406" s="383"/>
      <c r="D406" s="383"/>
      <c r="E406" s="385"/>
      <c r="F406" s="383"/>
    </row>
    <row r="407" spans="1:6" ht="12.75">
      <c r="A407" s="383"/>
      <c r="B407" s="384"/>
      <c r="C407" s="383"/>
      <c r="D407" s="383"/>
      <c r="E407" s="385"/>
      <c r="F407" s="383"/>
    </row>
    <row r="408" spans="1:6" ht="12.75">
      <c r="A408" s="383"/>
      <c r="B408" s="384"/>
      <c r="C408" s="383"/>
      <c r="D408" s="383"/>
      <c r="E408" s="385"/>
      <c r="F408" s="383"/>
    </row>
    <row r="409" spans="1:6" ht="12.75">
      <c r="A409" s="383"/>
      <c r="B409" s="384"/>
      <c r="C409" s="383"/>
      <c r="D409" s="383"/>
      <c r="E409" s="385"/>
      <c r="F409" s="383"/>
    </row>
    <row r="410" spans="1:6" ht="12.75">
      <c r="A410" s="383"/>
      <c r="B410" s="384"/>
      <c r="C410" s="383"/>
      <c r="D410" s="383"/>
      <c r="E410" s="385"/>
      <c r="F410" s="383"/>
    </row>
    <row r="411" spans="1:6" ht="12.75">
      <c r="A411" s="383"/>
      <c r="B411" s="384"/>
      <c r="C411" s="383"/>
      <c r="D411" s="383"/>
      <c r="E411" s="385"/>
      <c r="F411" s="383"/>
    </row>
  </sheetData>
  <sheetProtection selectLockedCells="1" selectUnlockedCells="1"/>
  <mergeCells count="21">
    <mergeCell ref="F32:F33"/>
    <mergeCell ref="B2:D2"/>
    <mergeCell ref="D35:E35"/>
    <mergeCell ref="D36:E36"/>
    <mergeCell ref="D37:E37"/>
    <mergeCell ref="D38:E38"/>
    <mergeCell ref="C32:C33"/>
    <mergeCell ref="H4:J5"/>
    <mergeCell ref="B9:B10"/>
    <mergeCell ref="H6:J7"/>
    <mergeCell ref="C28:F29"/>
    <mergeCell ref="C19:F20"/>
    <mergeCell ref="B5:B6"/>
    <mergeCell ref="B28:B29"/>
    <mergeCell ref="B13:B14"/>
    <mergeCell ref="D39:E39"/>
    <mergeCell ref="D40:E40"/>
    <mergeCell ref="D32:D33"/>
    <mergeCell ref="B7:B8"/>
    <mergeCell ref="B15:B16"/>
    <mergeCell ref="E32:E33"/>
  </mergeCells>
  <printOptions/>
  <pageMargins left="0.11811023622047245" right="0.11811023622047245" top="0.11811023622047245" bottom="0.11811023622047245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3">
    <tabColor rgb="FF0000FF"/>
  </sheetPr>
  <dimension ref="B1:AD88"/>
  <sheetViews>
    <sheetView zoomScalePageLayoutView="0" workbookViewId="0" topLeftCell="A4">
      <selection activeCell="C51" sqref="C51:D51"/>
    </sheetView>
  </sheetViews>
  <sheetFormatPr defaultColWidth="11.421875" defaultRowHeight="12.75"/>
  <cols>
    <col min="1" max="1" width="0.9921875" style="0" customWidth="1"/>
    <col min="2" max="2" width="30.7109375" style="0" customWidth="1"/>
    <col min="3" max="3" width="3.421875" style="0" customWidth="1"/>
    <col min="4" max="4" width="8.00390625" style="0" customWidth="1"/>
    <col min="5" max="6" width="6.140625" style="0" customWidth="1"/>
    <col min="7" max="7" width="5.7109375" style="0" customWidth="1"/>
    <col min="8" max="8" width="9.28125" style="0" customWidth="1"/>
    <col min="9" max="9" width="7.57421875" style="0" customWidth="1"/>
    <col min="10" max="10" width="3.140625" style="0" customWidth="1"/>
    <col min="11" max="11" width="30.7109375" style="0" customWidth="1"/>
    <col min="12" max="12" width="3.421875" style="0" customWidth="1"/>
    <col min="13" max="13" width="8.00390625" style="0" customWidth="1"/>
    <col min="14" max="15" width="6.140625" style="0" customWidth="1"/>
    <col min="16" max="16" width="5.7109375" style="0" customWidth="1"/>
    <col min="17" max="17" width="9.28125" style="0" customWidth="1"/>
    <col min="18" max="18" width="7.57421875" style="0" customWidth="1"/>
    <col min="19" max="19" width="4.00390625" style="0" customWidth="1"/>
    <col min="20" max="20" width="1.8515625" style="0" customWidth="1"/>
    <col min="21" max="21" width="5.421875" style="0" hidden="1" customWidth="1"/>
    <col min="22" max="23" width="16.28125" style="0" hidden="1" customWidth="1"/>
    <col min="24" max="24" width="6.8515625" style="0" hidden="1" customWidth="1"/>
    <col min="25" max="27" width="6.00390625" style="0" hidden="1" customWidth="1"/>
    <col min="28" max="29" width="11.421875" style="0" customWidth="1"/>
    <col min="30" max="30" width="22.00390625" style="0" customWidth="1"/>
  </cols>
  <sheetData>
    <row r="1" spans="2:18" ht="30" customHeight="1">
      <c r="B1" s="1300" t="s">
        <v>265</v>
      </c>
      <c r="C1" s="1300"/>
      <c r="D1" s="1300"/>
      <c r="E1" s="597" t="str">
        <f>'Tlačivo na zostavy'!$X$24</f>
        <v>1.</v>
      </c>
      <c r="F1" s="1301" t="s">
        <v>266</v>
      </c>
      <c r="G1" s="1301"/>
      <c r="H1" s="1301"/>
      <c r="I1" s="534"/>
      <c r="J1" s="3"/>
      <c r="K1" s="139" t="s">
        <v>17</v>
      </c>
      <c r="L1" s="1309" t="str">
        <f>'Tlačivo na zostavy'!$X$27</f>
        <v>Podbrezová</v>
      </c>
      <c r="M1" s="1309"/>
      <c r="N1" s="1309"/>
      <c r="O1" s="1309"/>
      <c r="P1" s="140" t="s">
        <v>257</v>
      </c>
      <c r="Q1" s="1223">
        <f>'Tlačivo na zostavy'!$Z$25</f>
        <v>45376</v>
      </c>
      <c r="R1" s="1223"/>
    </row>
    <row r="2" spans="2:18" ht="22.5" customHeight="1">
      <c r="B2" s="1314" t="s">
        <v>267</v>
      </c>
      <c r="C2" s="1314"/>
      <c r="D2" s="1314"/>
      <c r="E2" s="1314"/>
      <c r="F2" s="1314"/>
      <c r="G2" s="1314"/>
      <c r="H2" s="1314"/>
      <c r="I2" s="1314"/>
      <c r="K2" s="139" t="s">
        <v>56</v>
      </c>
      <c r="L2" s="1225" t="str">
        <f>'Tlačivo na zostavy'!$X$31</f>
        <v>Kažimír Martin</v>
      </c>
      <c r="M2" s="1225"/>
      <c r="N2" s="1225"/>
      <c r="O2" s="1225"/>
      <c r="P2" s="1224">
        <f>'Tlačivo na zostavy'!$X$32</f>
        <v>0</v>
      </c>
      <c r="Q2" s="1224"/>
      <c r="R2" s="1224"/>
    </row>
    <row r="3" spans="2:18" ht="8.25" customHeight="1" thickBot="1">
      <c r="B3" s="5"/>
      <c r="C3" s="5"/>
      <c r="D3" s="63"/>
      <c r="E3" s="63"/>
      <c r="F3" s="29"/>
      <c r="G3" s="29"/>
      <c r="H3" s="29"/>
      <c r="I3" s="29"/>
      <c r="K3" s="4"/>
      <c r="L3" s="4"/>
      <c r="M3" s="65"/>
      <c r="N3" s="65"/>
      <c r="O3" s="65"/>
      <c r="P3" s="65"/>
      <c r="Q3" s="65"/>
      <c r="R3" s="65"/>
    </row>
    <row r="4" spans="2:18" ht="24.75" customHeight="1" thickBot="1">
      <c r="B4" s="133" t="str">
        <f>'Tlačivo na zostavy'!$B$4</f>
        <v>Družstvo  č.  1.</v>
      </c>
      <c r="C4" s="33"/>
      <c r="D4" s="1190" t="str">
        <f>'Tlačivo na zostavy'!$D$4</f>
        <v>FTC KO Fiľakovo</v>
      </c>
      <c r="E4" s="1190"/>
      <c r="F4" s="1190"/>
      <c r="G4" s="1190"/>
      <c r="H4" s="1190"/>
      <c r="I4" s="1190"/>
      <c r="J4" s="1"/>
      <c r="K4" s="133" t="str">
        <f>'Tlačivo na zostavy'!$H$4</f>
        <v>Družstvo  č.  4.</v>
      </c>
      <c r="L4" s="1189" t="str">
        <f>'Tlačivo na zostavy'!$J$4</f>
        <v>MKK Stará Turá</v>
      </c>
      <c r="M4" s="1189"/>
      <c r="N4" s="1189"/>
      <c r="O4" s="1189"/>
      <c r="P4" s="1189"/>
      <c r="Q4" s="1189"/>
      <c r="R4" s="1190"/>
    </row>
    <row r="5" spans="2:18" ht="14.25" customHeight="1">
      <c r="B5" s="1183" t="s">
        <v>1</v>
      </c>
      <c r="C5" s="1183"/>
      <c r="D5" s="1184"/>
      <c r="E5" s="547" t="s">
        <v>2</v>
      </c>
      <c r="F5" s="548" t="s">
        <v>3</v>
      </c>
      <c r="G5" s="549" t="s">
        <v>5</v>
      </c>
      <c r="H5" s="550" t="s">
        <v>4</v>
      </c>
      <c r="I5" s="1191" t="s">
        <v>6</v>
      </c>
      <c r="J5" s="1"/>
      <c r="K5" s="1213" t="s">
        <v>1</v>
      </c>
      <c r="L5" s="1213"/>
      <c r="M5" s="1214"/>
      <c r="N5" s="551" t="s">
        <v>2</v>
      </c>
      <c r="O5" s="548" t="s">
        <v>3</v>
      </c>
      <c r="P5" s="549" t="s">
        <v>5</v>
      </c>
      <c r="Q5" s="550" t="s">
        <v>4</v>
      </c>
      <c r="R5" s="1191" t="s">
        <v>6</v>
      </c>
    </row>
    <row r="6" spans="2:18" ht="12.75" customHeight="1" thickBot="1">
      <c r="B6" s="1218" t="str">
        <f>'Zap 1 Pc - TU VPISOVAŤ Mená'!$B$6</f>
        <v>Knapp Damian</v>
      </c>
      <c r="C6" s="1193">
        <f>'Zap 1 Pc - TU VPISOVAŤ Mená'!$E$6</f>
        <v>0</v>
      </c>
      <c r="D6" s="1194"/>
      <c r="E6" s="1217">
        <f>PomZapRozhod_6!$D$10</f>
        <v>406</v>
      </c>
      <c r="F6" s="1185">
        <f>IF(ISERROR(SUM(H6-E6)),"",SUM(H6-E6))</f>
        <v>205</v>
      </c>
      <c r="G6" s="1174">
        <f>PomZapRozhod_6!E10</f>
        <v>1</v>
      </c>
      <c r="H6" s="1208">
        <f>PomZapRozhod_6!F10</f>
        <v>611</v>
      </c>
      <c r="I6" s="1192"/>
      <c r="J6" s="1"/>
      <c r="K6" s="1187" t="str">
        <f>'Zap 1 Pc - TU VPISOVAŤ Mená'!H6</f>
        <v>Gordíková Nina / 71. Redaj Marek</v>
      </c>
      <c r="L6" s="1193">
        <f>'Zap 1 Pc - TU VPISOVAŤ Mená'!$K$6</f>
        <v>0</v>
      </c>
      <c r="M6" s="1194"/>
      <c r="N6" s="1217">
        <f>PomZapRozhod_6!$K$19</f>
        <v>330</v>
      </c>
      <c r="O6" s="1185">
        <f>IF(ISERROR(SUM(Q6-N6)),"",SUM(Q6-N6))</f>
        <v>174</v>
      </c>
      <c r="P6" s="1174">
        <f>PomZapRozhod_6!L19</f>
        <v>11</v>
      </c>
      <c r="Q6" s="1208">
        <f>PomZapRozhod_6!M19</f>
        <v>504</v>
      </c>
      <c r="R6" s="1192"/>
    </row>
    <row r="7" spans="2:18" ht="12.75" customHeight="1" thickBot="1">
      <c r="B7" s="1218"/>
      <c r="C7" s="1220"/>
      <c r="D7" s="1221"/>
      <c r="E7" s="1199"/>
      <c r="F7" s="1200"/>
      <c r="G7" s="1175"/>
      <c r="H7" s="1209"/>
      <c r="I7" s="1180" t="str">
        <f>$Z$27</f>
        <v>5</v>
      </c>
      <c r="J7" s="1"/>
      <c r="K7" s="1207"/>
      <c r="L7" s="1195"/>
      <c r="M7" s="1196"/>
      <c r="N7" s="1199"/>
      <c r="O7" s="1200"/>
      <c r="P7" s="1175"/>
      <c r="Q7" s="1209"/>
      <c r="R7" s="1180" t="str">
        <f>$Z$30</f>
        <v>1</v>
      </c>
    </row>
    <row r="8" spans="2:18" ht="12.75" customHeight="1" thickBot="1">
      <c r="B8" s="1218" t="str">
        <f>'Zap 1 Pc - TU VPISOVAŤ Mená'!B8</f>
        <v>Kluka Róbert</v>
      </c>
      <c r="C8" s="1193">
        <f>'Zap 1 Pc - TU VPISOVAŤ Mená'!E8</f>
        <v>0</v>
      </c>
      <c r="D8" s="1222"/>
      <c r="E8" s="1197">
        <f>PomZapRozhod_6!$K$42</f>
        <v>358</v>
      </c>
      <c r="F8" s="1185">
        <f>IF(ISERROR(SUM(H8-E8)),"",SUM(H8-E8))</f>
        <v>186</v>
      </c>
      <c r="G8" s="1174">
        <f>PomZapRozhod_6!L42</f>
        <v>5</v>
      </c>
      <c r="H8" s="1182">
        <f>PomZapRozhod_6!M42</f>
        <v>544</v>
      </c>
      <c r="I8" s="1181"/>
      <c r="J8" s="1"/>
      <c r="K8" s="1187" t="str">
        <f>'Zap 1 Pc - TU VPISOVAŤ Mená'!H8</f>
        <v>Bies Lukáš</v>
      </c>
      <c r="L8" s="1201">
        <f>'Zap 1 Pc - TU VPISOVAŤ Mená'!$K$8</f>
        <v>0</v>
      </c>
      <c r="M8" s="1202"/>
      <c r="N8" s="1197">
        <f>PomZapRozhod_6!$D$60</f>
        <v>376</v>
      </c>
      <c r="O8" s="1185">
        <f>IF(ISERROR(SUM(Q8-N8)),"",SUM(Q8-N8))</f>
        <v>195</v>
      </c>
      <c r="P8" s="1174">
        <f>PomZapRozhod_6!E60</f>
        <v>4</v>
      </c>
      <c r="Q8" s="1182">
        <f>PomZapRozhod_6!F60</f>
        <v>571</v>
      </c>
      <c r="R8" s="1181"/>
    </row>
    <row r="9" spans="2:18" ht="12.75" customHeight="1">
      <c r="B9" s="1218"/>
      <c r="C9" s="1195"/>
      <c r="D9" s="1210"/>
      <c r="E9" s="1199"/>
      <c r="F9" s="1200"/>
      <c r="G9" s="1175"/>
      <c r="H9" s="1182"/>
      <c r="I9" s="144"/>
      <c r="J9" s="1"/>
      <c r="K9" s="1207"/>
      <c r="L9" s="1195"/>
      <c r="M9" s="1210"/>
      <c r="N9" s="1199"/>
      <c r="O9" s="1200"/>
      <c r="P9" s="1175"/>
      <c r="Q9" s="1182"/>
      <c r="R9" s="144"/>
    </row>
    <row r="10" spans="2:18" ht="12.75" customHeight="1" thickBot="1">
      <c r="B10" s="1218" t="str">
        <f>'Zap 1 Pc - TU VPISOVAŤ Mená'!B10</f>
        <v>Kovács Patrik</v>
      </c>
      <c r="C10" s="1201">
        <f>'Zap 1 Pc - TU VPISOVAŤ Mená'!E10</f>
        <v>0</v>
      </c>
      <c r="D10" s="1202"/>
      <c r="E10" s="1197">
        <f>PomZapRozhod_6!$D$83</f>
        <v>375</v>
      </c>
      <c r="F10" s="1185">
        <f>IF(ISERROR(SUM(H10-E10)),"",SUM(H10-E10))</f>
        <v>190</v>
      </c>
      <c r="G10" s="1174">
        <f>PomZapRozhod_6!E83</f>
        <v>4</v>
      </c>
      <c r="H10" s="1182">
        <f>PomZapRozhod_6!F83</f>
        <v>565</v>
      </c>
      <c r="I10" s="145"/>
      <c r="J10" s="1"/>
      <c r="K10" s="1187" t="str">
        <f>'Zap 1 Pc - TU VPISOVAŤ Mená'!H10</f>
        <v>Siváková Aneta</v>
      </c>
      <c r="L10" s="1201">
        <f>'Zap 1 Pc - TU VPISOVAŤ Mená'!$K$10</f>
        <v>0</v>
      </c>
      <c r="M10" s="1202"/>
      <c r="N10" s="1197">
        <f>PomZapRozhod_6!$K$92</f>
        <v>386</v>
      </c>
      <c r="O10" s="1185">
        <f>IF(ISERROR(SUM(Q10-N10)),"",SUM(Q10-N10))</f>
        <v>176</v>
      </c>
      <c r="P10" s="1174">
        <f>PomZapRozhod_6!L92</f>
        <v>3</v>
      </c>
      <c r="Q10" s="1182">
        <f>PomZapRozhod_6!M92</f>
        <v>562</v>
      </c>
      <c r="R10" s="145"/>
    </row>
    <row r="11" spans="2:18" ht="12.75" customHeight="1" thickBot="1">
      <c r="B11" s="1218"/>
      <c r="C11" s="1195"/>
      <c r="D11" s="1210"/>
      <c r="E11" s="1199"/>
      <c r="F11" s="1200"/>
      <c r="G11" s="1175"/>
      <c r="H11" s="1182"/>
      <c r="I11" s="144"/>
      <c r="J11" s="1"/>
      <c r="K11" s="1207"/>
      <c r="L11" s="1195"/>
      <c r="M11" s="1210"/>
      <c r="N11" s="1199"/>
      <c r="O11" s="1200"/>
      <c r="P11" s="1175"/>
      <c r="Q11" s="1182"/>
      <c r="R11" s="144"/>
    </row>
    <row r="12" spans="2:18" ht="12.75" customHeight="1" thickBot="1">
      <c r="B12" s="1218" t="str">
        <f>'Zap 1 Pc - TU VPISOVAŤ Mená'!B12</f>
        <v>Bódiová Linda</v>
      </c>
      <c r="C12" s="1201">
        <f>'Zap 1 Pc - TU VPISOVAŤ Mená'!E12</f>
        <v>0</v>
      </c>
      <c r="D12" s="1202"/>
      <c r="E12" s="1197">
        <f>PomZapRozhod_6!$K$115</f>
        <v>363</v>
      </c>
      <c r="F12" s="1185">
        <f>IF(ISERROR(SUM(H12-E12)),"",SUM(H12-E12))</f>
        <v>181</v>
      </c>
      <c r="G12" s="1174">
        <f>PomZapRozhod_6!L115</f>
        <v>8</v>
      </c>
      <c r="H12" s="1179">
        <f>PomZapRozhod_6!M115</f>
        <v>544</v>
      </c>
      <c r="I12" s="1215" t="s">
        <v>7</v>
      </c>
      <c r="J12" s="1"/>
      <c r="K12" s="1187" t="str">
        <f>'Zap 1 Pc - TU VPISOVAŤ Mená'!H12</f>
        <v>Bičian Martin</v>
      </c>
      <c r="L12" s="1201">
        <f>'Zap 1 Pc - TU VPISOVAŤ Mená'!$K$12</f>
        <v>0</v>
      </c>
      <c r="M12" s="1202"/>
      <c r="N12" s="1197">
        <f>PomZapRozhod_6!$D$106</f>
        <v>355</v>
      </c>
      <c r="O12" s="1185">
        <f>IF(ISERROR(SUM(Q12-N12)),"",SUM(Q12-N12))</f>
        <v>142</v>
      </c>
      <c r="P12" s="1174">
        <f>PomZapRozhod_6!E106</f>
        <v>7</v>
      </c>
      <c r="Q12" s="1179">
        <f>PomZapRozhod_6!F106</f>
        <v>497</v>
      </c>
      <c r="R12" s="1215" t="s">
        <v>7</v>
      </c>
    </row>
    <row r="13" spans="2:18" ht="14.25" customHeight="1" thickBot="1">
      <c r="B13" s="1219"/>
      <c r="C13" s="1203"/>
      <c r="D13" s="1204"/>
      <c r="E13" s="1198"/>
      <c r="F13" s="1186"/>
      <c r="G13" s="1175"/>
      <c r="H13" s="1179"/>
      <c r="I13" s="1216"/>
      <c r="J13" s="1"/>
      <c r="K13" s="1205"/>
      <c r="L13" s="1203"/>
      <c r="M13" s="1204"/>
      <c r="N13" s="1198"/>
      <c r="O13" s="1186"/>
      <c r="P13" s="1175"/>
      <c r="Q13" s="1179"/>
      <c r="R13" s="1216"/>
    </row>
    <row r="14" spans="2:29" ht="28.5" customHeight="1" thickBot="1">
      <c r="B14" s="39"/>
      <c r="C14" s="35"/>
      <c r="D14" s="38"/>
      <c r="E14" s="1172" t="s">
        <v>59</v>
      </c>
      <c r="F14" s="1172"/>
      <c r="G14" s="1173"/>
      <c r="H14" s="141">
        <f>SUM(H6:H13)</f>
        <v>2264</v>
      </c>
      <c r="I14" s="598" t="str">
        <f>$Y$27</f>
        <v>2</v>
      </c>
      <c r="J14" s="1"/>
      <c r="K14" s="36"/>
      <c r="L14" s="1176"/>
      <c r="M14" s="1177"/>
      <c r="N14" s="1172" t="s">
        <v>59</v>
      </c>
      <c r="O14" s="1172"/>
      <c r="P14" s="1173"/>
      <c r="Q14" s="142">
        <f>SUM(Q6:Q13)</f>
        <v>2134</v>
      </c>
      <c r="R14" s="598" t="str">
        <f>$Y$30</f>
        <v>6</v>
      </c>
      <c r="AB14" s="1226" t="s">
        <v>230</v>
      </c>
      <c r="AC14" s="1227"/>
    </row>
    <row r="15" spans="2:29" ht="22.5" customHeight="1" thickBot="1">
      <c r="B15" s="7"/>
      <c r="C15" s="7"/>
      <c r="D15" s="7"/>
      <c r="E15" s="7"/>
      <c r="F15" s="7"/>
      <c r="G15" s="7"/>
      <c r="H15" s="7"/>
      <c r="I15" s="7"/>
      <c r="J15" s="1"/>
      <c r="AB15" s="1228"/>
      <c r="AC15" s="1229"/>
    </row>
    <row r="16" spans="2:18" ht="24.75" customHeight="1" thickBot="1">
      <c r="B16" s="133" t="str">
        <f>'Tlačivo na zostavy'!$B$15</f>
        <v>Družstvo  č.  2.</v>
      </c>
      <c r="C16" s="6"/>
      <c r="D16" s="1190" t="str">
        <f>'Tlačivo na zostavy'!$D$15</f>
        <v>KKZ Hlohovec</v>
      </c>
      <c r="E16" s="1190"/>
      <c r="F16" s="1190"/>
      <c r="G16" s="1190"/>
      <c r="H16" s="1190"/>
      <c r="I16" s="1190"/>
      <c r="J16" s="1"/>
      <c r="K16" s="133" t="str">
        <f>'Tlačivo na zostavy'!$H$15</f>
        <v>Družstvo  č.  5.</v>
      </c>
      <c r="L16" s="30"/>
      <c r="M16" s="1189" t="str">
        <f>'Tlačivo na zostavy'!$J$15</f>
        <v>TJ Tatran Spišská Nová Ves</v>
      </c>
      <c r="N16" s="1189"/>
      <c r="O16" s="1189"/>
      <c r="P16" s="1189"/>
      <c r="Q16" s="1189"/>
      <c r="R16" s="1190"/>
    </row>
    <row r="17" spans="2:30" ht="14.25" customHeight="1">
      <c r="B17" s="1213" t="s">
        <v>1</v>
      </c>
      <c r="C17" s="1213"/>
      <c r="D17" s="1214"/>
      <c r="E17" s="551" t="s">
        <v>2</v>
      </c>
      <c r="F17" s="548" t="s">
        <v>3</v>
      </c>
      <c r="G17" s="549" t="s">
        <v>5</v>
      </c>
      <c r="H17" s="550" t="s">
        <v>4</v>
      </c>
      <c r="I17" s="1191" t="s">
        <v>6</v>
      </c>
      <c r="J17" s="1"/>
      <c r="K17" s="1183" t="s">
        <v>1</v>
      </c>
      <c r="L17" s="1183"/>
      <c r="M17" s="1184"/>
      <c r="N17" s="551" t="s">
        <v>2</v>
      </c>
      <c r="O17" s="548" t="s">
        <v>3</v>
      </c>
      <c r="P17" s="549" t="s">
        <v>5</v>
      </c>
      <c r="Q17" s="550" t="s">
        <v>4</v>
      </c>
      <c r="R17" s="1191" t="s">
        <v>6</v>
      </c>
      <c r="V17" s="1260" t="s">
        <v>18</v>
      </c>
      <c r="W17" s="1261"/>
      <c r="X17" s="1262"/>
      <c r="AB17" s="1230" t="s">
        <v>242</v>
      </c>
      <c r="AC17" s="1231"/>
      <c r="AD17" s="1232"/>
    </row>
    <row r="18" spans="2:30" ht="12.75" customHeight="1" thickBot="1">
      <c r="B18" s="1187" t="str">
        <f>'Zap 1 Pc - TU VPISOVAŤ Mená'!B17</f>
        <v>Krišková Andrea</v>
      </c>
      <c r="C18" s="1193">
        <f>'Zap 1 Pc - TU VPISOVAŤ Mená'!$E$17</f>
        <v>0</v>
      </c>
      <c r="D18" s="1194"/>
      <c r="E18" s="1217">
        <f>PomZapRozhod_6!$K$10</f>
        <v>358</v>
      </c>
      <c r="F18" s="1185">
        <f>IF(ISERROR(SUM(H18-E18)),"",SUM(H18-E18))</f>
        <v>174</v>
      </c>
      <c r="G18" s="1174">
        <f>PomZapRozhod_6!L10</f>
        <v>2</v>
      </c>
      <c r="H18" s="1208">
        <f>PomZapRozhod_6!M10</f>
        <v>532</v>
      </c>
      <c r="I18" s="1192"/>
      <c r="J18" s="1"/>
      <c r="K18" s="1187" t="str">
        <f>'Zap 1 Pc - TU VPISOVAŤ Mená'!H17</f>
        <v>Ogurčak Denis</v>
      </c>
      <c r="L18" s="1193">
        <f>'Zap 1 Pc - TU VPISOVAŤ Mená'!$K$17</f>
        <v>0</v>
      </c>
      <c r="M18" s="1194"/>
      <c r="N18" s="1217">
        <f>PomZapRozhod_6!$D$28</f>
        <v>378</v>
      </c>
      <c r="O18" s="1185">
        <f>IF(ISERROR(SUM(Q18-N18)),"",SUM(Q18-N18))</f>
        <v>194</v>
      </c>
      <c r="P18" s="1174">
        <f>PomZapRozhod_6!E28</f>
        <v>4</v>
      </c>
      <c r="Q18" s="1208">
        <f>PomZapRozhod_6!F28</f>
        <v>572</v>
      </c>
      <c r="R18" s="1192"/>
      <c r="V18" s="857"/>
      <c r="W18" s="858"/>
      <c r="X18" s="809"/>
      <c r="AB18" s="1233"/>
      <c r="AC18" s="1234"/>
      <c r="AD18" s="1235"/>
    </row>
    <row r="19" spans="2:30" ht="12.75" customHeight="1" thickBot="1">
      <c r="B19" s="1207"/>
      <c r="C19" s="1195"/>
      <c r="D19" s="1196"/>
      <c r="E19" s="1199"/>
      <c r="F19" s="1200"/>
      <c r="G19" s="1175"/>
      <c r="H19" s="1209"/>
      <c r="I19" s="1180" t="str">
        <f>$Z$28</f>
        <v>4</v>
      </c>
      <c r="J19" s="1"/>
      <c r="K19" s="1207"/>
      <c r="L19" s="1195"/>
      <c r="M19" s="1196"/>
      <c r="N19" s="1199"/>
      <c r="O19" s="1200"/>
      <c r="P19" s="1175"/>
      <c r="Q19" s="1209"/>
      <c r="R19" s="1180" t="str">
        <f>$Z$31</f>
        <v>3</v>
      </c>
      <c r="V19" s="857"/>
      <c r="W19" s="858"/>
      <c r="X19" s="809"/>
      <c r="AB19" s="1233"/>
      <c r="AC19" s="1234"/>
      <c r="AD19" s="1235"/>
    </row>
    <row r="20" spans="2:30" ht="12.75" customHeight="1" thickBot="1">
      <c r="B20" s="1187" t="str">
        <f>'Zap 1 Pc - TU VPISOVAŤ Mená'!B19</f>
        <v>Záturová Dominika </v>
      </c>
      <c r="C20" s="1201">
        <f>'Zap 1 Pc - TU VPISOVAŤ Mená'!$E$19</f>
        <v>0</v>
      </c>
      <c r="D20" s="1202"/>
      <c r="E20" s="1197">
        <f>PomZapRozhod_6!$D$51</f>
        <v>361</v>
      </c>
      <c r="F20" s="1185">
        <f>IF(ISERROR(SUM(H20-E20)),"",SUM(H20-E20))</f>
        <v>174</v>
      </c>
      <c r="G20" s="1174">
        <f>PomZapRozhod_6!E51</f>
        <v>8</v>
      </c>
      <c r="H20" s="1182">
        <f>PomZapRozhod_6!F51</f>
        <v>535</v>
      </c>
      <c r="I20" s="1181"/>
      <c r="J20" s="1"/>
      <c r="K20" s="1211" t="str">
        <f>'Zap 1 Pc - TU VPISOVAŤ Mená'!H19</f>
        <v>Šubová Viktória</v>
      </c>
      <c r="L20" s="1201">
        <f>'Zap 1 Pc - TU VPISOVAŤ Mená'!$K$19</f>
        <v>0</v>
      </c>
      <c r="M20" s="1202"/>
      <c r="N20" s="1197">
        <f>PomZapRozhod_6!$K$60</f>
        <v>377</v>
      </c>
      <c r="O20" s="1185">
        <f>IF(ISERROR(SUM(Q20-N20)),"",SUM(Q20-N20))</f>
        <v>170</v>
      </c>
      <c r="P20" s="1174">
        <f>PomZapRozhod_6!L60</f>
        <v>8</v>
      </c>
      <c r="Q20" s="1182">
        <f>PomZapRozhod_6!M60</f>
        <v>547</v>
      </c>
      <c r="R20" s="1181"/>
      <c r="V20" s="1263"/>
      <c r="W20" s="1264"/>
      <c r="X20" s="811"/>
      <c r="AB20" s="1236"/>
      <c r="AC20" s="1237"/>
      <c r="AD20" s="1238"/>
    </row>
    <row r="21" spans="2:18" ht="12.75" customHeight="1" thickBot="1">
      <c r="B21" s="1207"/>
      <c r="C21" s="1195"/>
      <c r="D21" s="1210"/>
      <c r="E21" s="1199"/>
      <c r="F21" s="1200"/>
      <c r="G21" s="1175"/>
      <c r="H21" s="1182"/>
      <c r="I21" s="144"/>
      <c r="J21" s="1"/>
      <c r="K21" s="1188"/>
      <c r="L21" s="1195"/>
      <c r="M21" s="1210"/>
      <c r="N21" s="1199"/>
      <c r="O21" s="1200"/>
      <c r="P21" s="1175"/>
      <c r="Q21" s="1182"/>
      <c r="R21" s="144"/>
    </row>
    <row r="22" spans="2:30" ht="12.75" customHeight="1" thickBot="1">
      <c r="B22" s="1187" t="str">
        <f>'Zap 1 Pc - TU VPISOVAŤ Mená'!B21</f>
        <v>Andreánska Zuzana</v>
      </c>
      <c r="C22" s="1201">
        <f>'Zap 1 Pc - TU VPISOVAŤ Mená'!$E$21</f>
        <v>0</v>
      </c>
      <c r="D22" s="1202"/>
      <c r="E22" s="1197">
        <f>PomZapRozhod_6!$K$83</f>
        <v>367</v>
      </c>
      <c r="F22" s="1185">
        <f>IF(ISERROR(SUM(H22-E22)),"",SUM(H22-E22))</f>
        <v>193</v>
      </c>
      <c r="G22" s="1174">
        <f>PomZapRozhod_6!L83</f>
        <v>5</v>
      </c>
      <c r="H22" s="1182">
        <f>PomZapRozhod_6!M83</f>
        <v>560</v>
      </c>
      <c r="I22" s="145"/>
      <c r="J22" s="1"/>
      <c r="K22" s="1187" t="str">
        <f>'Zap 1 Pc - TU VPISOVAŤ Mená'!H21</f>
        <v>Jakubov Hugo</v>
      </c>
      <c r="L22" s="1201">
        <f>'Zap 1 Pc - TU VPISOVAŤ Mená'!$K$21</f>
        <v>0</v>
      </c>
      <c r="M22" s="1202"/>
      <c r="N22" s="1197">
        <f>PomZapRozhod_6!$D$74</f>
        <v>379</v>
      </c>
      <c r="O22" s="1185">
        <f>IF(ISERROR(SUM(Q22-N22)),"",SUM(Q22-N22))</f>
        <v>192</v>
      </c>
      <c r="P22" s="1174">
        <f>PomZapRozhod_6!E74</f>
        <v>7</v>
      </c>
      <c r="Q22" s="1182">
        <f>PomZapRozhod_6!F74</f>
        <v>571</v>
      </c>
      <c r="R22" s="145"/>
      <c r="AB22" s="1239" t="s">
        <v>239</v>
      </c>
      <c r="AC22" s="1240"/>
      <c r="AD22" s="1241"/>
    </row>
    <row r="23" spans="2:30" ht="12.75" customHeight="1" thickBot="1">
      <c r="B23" s="1188"/>
      <c r="C23" s="1195"/>
      <c r="D23" s="1210"/>
      <c r="E23" s="1199"/>
      <c r="F23" s="1200"/>
      <c r="G23" s="1175"/>
      <c r="H23" s="1182"/>
      <c r="I23" s="144"/>
      <c r="J23" s="1"/>
      <c r="K23" s="1188"/>
      <c r="L23" s="1195"/>
      <c r="M23" s="1210"/>
      <c r="N23" s="1199"/>
      <c r="O23" s="1200"/>
      <c r="P23" s="1175"/>
      <c r="Q23" s="1182"/>
      <c r="R23" s="144"/>
      <c r="AB23" s="1242"/>
      <c r="AC23" s="1243"/>
      <c r="AD23" s="1244"/>
    </row>
    <row r="24" spans="2:30" ht="12.75" customHeight="1" thickBot="1">
      <c r="B24" s="1187" t="str">
        <f>'Zap 1 Pc - TU VPISOVAŤ Mená'!$B$23</f>
        <v>Matis Sofia</v>
      </c>
      <c r="C24" s="1201">
        <f>'Zap 1 Pc - TU VPISOVAŤ Mená'!$E$23</f>
        <v>0</v>
      </c>
      <c r="D24" s="1202"/>
      <c r="E24" s="1197">
        <f>PomZapRozhod_6!$D$124</f>
        <v>376</v>
      </c>
      <c r="F24" s="1185">
        <f>IF(ISERROR(SUM(H24-E24)),"",SUM(H24-E24))</f>
        <v>211</v>
      </c>
      <c r="G24" s="1174">
        <f>PomZapRozhod_6!E124</f>
        <v>2</v>
      </c>
      <c r="H24" s="1179">
        <f>PomZapRozhod_6!F124</f>
        <v>587</v>
      </c>
      <c r="I24" s="1215" t="s">
        <v>7</v>
      </c>
      <c r="J24" s="1"/>
      <c r="K24" s="1187" t="str">
        <f>'Zap 1 Pc - TU VPISOVAŤ Mená'!H23</f>
        <v>Benko Andrej / 15. Géciová Lenka</v>
      </c>
      <c r="L24" s="1201">
        <f>'Zap 1 Pc - TU VPISOVAŤ Mená'!$K$23</f>
        <v>0</v>
      </c>
      <c r="M24" s="1202"/>
      <c r="N24" s="1197">
        <f>PomZapRozhod_6!$K$106</f>
        <v>349</v>
      </c>
      <c r="O24" s="1185">
        <f>IF(ISERROR(SUM(Q24-N24)),"",SUM(Q24-N24))</f>
        <v>167</v>
      </c>
      <c r="P24" s="1174">
        <f>PomZapRozhod_6!L106</f>
        <v>11</v>
      </c>
      <c r="Q24" s="1179">
        <f>PomZapRozhod_6!M106</f>
        <v>516</v>
      </c>
      <c r="R24" s="1215" t="s">
        <v>7</v>
      </c>
      <c r="AB24" s="768" t="s">
        <v>240</v>
      </c>
      <c r="AC24" s="769"/>
      <c r="AD24" s="770"/>
    </row>
    <row r="25" spans="2:30" ht="14.25" customHeight="1" thickBot="1">
      <c r="B25" s="1212"/>
      <c r="C25" s="1203"/>
      <c r="D25" s="1204"/>
      <c r="E25" s="1198"/>
      <c r="F25" s="1186"/>
      <c r="G25" s="1178"/>
      <c r="H25" s="1179"/>
      <c r="I25" s="1216"/>
      <c r="J25" s="1"/>
      <c r="K25" s="1205"/>
      <c r="L25" s="1203"/>
      <c r="M25" s="1204"/>
      <c r="N25" s="1198"/>
      <c r="O25" s="1186"/>
      <c r="P25" s="1175"/>
      <c r="Q25" s="1179"/>
      <c r="R25" s="1216"/>
      <c r="AB25" s="768"/>
      <c r="AC25" s="769"/>
      <c r="AD25" s="770"/>
    </row>
    <row r="26" spans="2:30" ht="28.5" customHeight="1" thickBot="1">
      <c r="B26" s="34"/>
      <c r="C26" s="35"/>
      <c r="D26" s="38"/>
      <c r="E26" s="1172" t="s">
        <v>59</v>
      </c>
      <c r="F26" s="1172"/>
      <c r="G26" s="1173"/>
      <c r="H26" s="142">
        <f>SUM(H18:H25)</f>
        <v>2214</v>
      </c>
      <c r="I26" s="598" t="str">
        <f>$Y$28</f>
        <v>3</v>
      </c>
      <c r="J26" s="1"/>
      <c r="K26" s="36"/>
      <c r="L26" s="1176"/>
      <c r="M26" s="1177"/>
      <c r="N26" s="1172" t="s">
        <v>59</v>
      </c>
      <c r="O26" s="1172"/>
      <c r="P26" s="1173"/>
      <c r="Q26" s="142">
        <f>SUM(Q18:Q25)</f>
        <v>2206</v>
      </c>
      <c r="R26" s="598" t="str">
        <f>$Y$31</f>
        <v>4</v>
      </c>
      <c r="V26" s="100" t="s">
        <v>47</v>
      </c>
      <c r="W26" s="101"/>
      <c r="X26" s="132" t="s">
        <v>45</v>
      </c>
      <c r="Y26" s="132" t="s">
        <v>7</v>
      </c>
      <c r="Z26" s="535" t="s">
        <v>6</v>
      </c>
      <c r="AB26" s="1257" t="s">
        <v>241</v>
      </c>
      <c r="AC26" s="1258"/>
      <c r="AD26" s="1259"/>
    </row>
    <row r="27" spans="2:30" ht="22.5" customHeight="1" thickBot="1">
      <c r="B27" s="8"/>
      <c r="C27" s="8"/>
      <c r="D27" s="9"/>
      <c r="E27" s="10"/>
      <c r="F27" s="10"/>
      <c r="G27" s="11"/>
      <c r="H27" s="10"/>
      <c r="I27" s="11"/>
      <c r="J27" s="12"/>
      <c r="K27" s="13"/>
      <c r="L27" s="13"/>
      <c r="M27" s="9"/>
      <c r="N27" s="10"/>
      <c r="O27" s="10"/>
      <c r="P27" s="11"/>
      <c r="Q27" s="10"/>
      <c r="R27" s="11"/>
      <c r="S27" s="8"/>
      <c r="V27" s="82" t="str">
        <f>$D$4</f>
        <v>FTC KO Fiľakovo</v>
      </c>
      <c r="W27" s="83"/>
      <c r="X27" s="84">
        <f>$H$14</f>
        <v>2264</v>
      </c>
      <c r="Y27" s="84" t="str">
        <f>IF(X27=LARGE(X27:X32,1),"1",IF(X27=LARGE(X27:X32,2),"2",IF(X27=LARGE(X27:X32,3),"3",IF(X27=LARGE(X27:X32,4),"4",IF(X27=LARGE(X27:X32,5),"5",IF(X27=LARGE(X27:X32,6),"6"))))))</f>
        <v>2</v>
      </c>
      <c r="Z27" s="85" t="str">
        <f>IF(X27=LARGE(X27:X32,1),"7",IF(X27=LARGE(X27:X32,2),"5",IF(X27=LARGE(X27:X32,3),"4",IF(X27=LARGE(X27:X32,4),"3",IF(X27=LARGE(X27:X32,5),"2",IF(X27=LARGE(X27:X32,6),"1"))))))</f>
        <v>5</v>
      </c>
      <c r="AB27" s="1251" t="s">
        <v>238</v>
      </c>
      <c r="AC27" s="1252"/>
      <c r="AD27" s="1253"/>
    </row>
    <row r="28" spans="2:30" ht="24.75" customHeight="1" thickBot="1">
      <c r="B28" s="133" t="str">
        <f>'Tlačivo na zostavy'!$B$26</f>
        <v>Družstvo  č.  3.</v>
      </c>
      <c r="C28" s="6"/>
      <c r="D28" s="1189" t="str">
        <f>'Tlačivo na zostavy'!$D$26</f>
        <v>ŠK Železiarne Podbrezová</v>
      </c>
      <c r="E28" s="1189"/>
      <c r="F28" s="1189"/>
      <c r="G28" s="1189"/>
      <c r="H28" s="1189"/>
      <c r="I28" s="1190"/>
      <c r="J28" s="1"/>
      <c r="K28" s="133" t="str">
        <f>'Tlačivo na zostavy'!$H$26</f>
        <v>Družstvo  č.  6.</v>
      </c>
      <c r="L28" s="1189" t="str">
        <f>'Tlačivo na zostavy'!$J$26</f>
        <v>KO Žarnovica</v>
      </c>
      <c r="M28" s="1189"/>
      <c r="N28" s="1189"/>
      <c r="O28" s="1189"/>
      <c r="P28" s="1189"/>
      <c r="Q28" s="1189"/>
      <c r="R28" s="1190"/>
      <c r="V28" s="82" t="str">
        <f>$D$16</f>
        <v>KKZ Hlohovec</v>
      </c>
      <c r="W28" s="83"/>
      <c r="X28" s="84">
        <f>$H$26</f>
        <v>2214</v>
      </c>
      <c r="Y28" s="84" t="str">
        <f>IF(X28=LARGE(X27:X32,1),"1",IF(X28=LARGE(X27:X32,2),"2",IF(X28=LARGE(X27:X32,3),"3",IF(X28=LARGE(X27:X32,4),"4",IF(X28=LARGE(X27:X32,5),"5",IF(X28=LARGE(X27:X32,6),"6"))))))</f>
        <v>3</v>
      </c>
      <c r="Z28" s="85" t="str">
        <f>IF(X28=LARGE(X27:X32,1),"7",IF(X28=LARGE(X27:X32,2),"5",IF(X28=LARGE(X27:X32,3),"4",IF(X28=LARGE(X27:X32,4),"3",IF(X28=LARGE(X27:X32,5),"2",IF(X28=LARGE(X27:X32,6),"1"))))))</f>
        <v>4</v>
      </c>
      <c r="AB28" s="1254"/>
      <c r="AC28" s="1255"/>
      <c r="AD28" s="1256"/>
    </row>
    <row r="29" spans="2:26" ht="14.25" customHeight="1" thickBot="1">
      <c r="B29" s="1183" t="s">
        <v>1</v>
      </c>
      <c r="C29" s="1183"/>
      <c r="D29" s="1184"/>
      <c r="E29" s="551" t="s">
        <v>2</v>
      </c>
      <c r="F29" s="548" t="s">
        <v>3</v>
      </c>
      <c r="G29" s="549" t="s">
        <v>5</v>
      </c>
      <c r="H29" s="550" t="s">
        <v>4</v>
      </c>
      <c r="I29" s="1191" t="s">
        <v>6</v>
      </c>
      <c r="J29" s="1"/>
      <c r="K29" s="1183" t="s">
        <v>1</v>
      </c>
      <c r="L29" s="1183"/>
      <c r="M29" s="1184"/>
      <c r="N29" s="551" t="s">
        <v>2</v>
      </c>
      <c r="O29" s="548" t="s">
        <v>3</v>
      </c>
      <c r="P29" s="549" t="s">
        <v>5</v>
      </c>
      <c r="Q29" s="550" t="s">
        <v>4</v>
      </c>
      <c r="R29" s="1191" t="s">
        <v>6</v>
      </c>
      <c r="V29" s="82" t="str">
        <f>$D$28</f>
        <v>ŠK Železiarne Podbrezová</v>
      </c>
      <c r="W29" s="83"/>
      <c r="X29" s="84">
        <f>$H$38</f>
        <v>2300</v>
      </c>
      <c r="Y29" s="84" t="str">
        <f>IF(X29=LARGE(X27:X32,1),"1",IF(X29=LARGE(X27:X32,2),"2",IF(X29=LARGE(X27:X32,3),"3",IF(X29=LARGE(X27:X32,4),"4",IF(X29=LARGE(X27:X32,5),"5",IF(X29=LARGE(X27:X32,6),"6"))))))</f>
        <v>1</v>
      </c>
      <c r="Z29" s="85" t="str">
        <f>IF(X29=LARGE(X27:X32,1),"7",IF(X29=LARGE(X27:X32,2),"5",IF(X29=LARGE(X27:X32,3),"4",IF(X29=LARGE(X27:X32,4),"3",IF(X29=LARGE(X27:X32,5),"2",IF(X29=LARGE(X27:X32,6),"1"))))))</f>
        <v>7</v>
      </c>
    </row>
    <row r="30" spans="2:30" ht="12.75" customHeight="1" thickBot="1" thickTop="1">
      <c r="B30" s="1187" t="str">
        <f>'Zap 1 Pc - TU VPISOVAŤ Mená'!B28</f>
        <v>Mócová Daniela</v>
      </c>
      <c r="C30" s="1193">
        <f>'Zap 1 Pc - TU VPISOVAŤ Mená'!$E$28</f>
        <v>0</v>
      </c>
      <c r="D30" s="1194"/>
      <c r="E30" s="1217">
        <f>PomZapRozhod_6!$D$19</f>
        <v>367</v>
      </c>
      <c r="F30" s="1185">
        <f>IF(ISERROR(SUM(H30-E30)),"",SUM(H30-E30))</f>
        <v>216</v>
      </c>
      <c r="G30" s="1174">
        <f>PomZapRozhod_6!E19</f>
        <v>1</v>
      </c>
      <c r="H30" s="1208">
        <f>PomZapRozhod_6!F19</f>
        <v>583</v>
      </c>
      <c r="I30" s="1192"/>
      <c r="J30" s="1"/>
      <c r="K30" s="1187" t="str">
        <f>'Zap 1 Pc - TU VPISOVAŤ Mená'!H28</f>
        <v>Varga Simon</v>
      </c>
      <c r="L30" s="1193">
        <f>'Zap 1 Pc - TU VPISOVAŤ Mená'!$K$28</f>
        <v>0</v>
      </c>
      <c r="M30" s="1194"/>
      <c r="N30" s="1217">
        <f>PomZapRozhod_6!$K$28</f>
        <v>365</v>
      </c>
      <c r="O30" s="1185">
        <f>IF(ISERROR(SUM(Q30-N30)),"",SUM(Q30-N30))</f>
        <v>191</v>
      </c>
      <c r="P30" s="1174">
        <f>PomZapRozhod_6!L28</f>
        <v>4</v>
      </c>
      <c r="Q30" s="1208">
        <f>PomZapRozhod_6!M28</f>
        <v>556</v>
      </c>
      <c r="R30" s="1192"/>
      <c r="V30" s="82" t="str">
        <f>$L$4</f>
        <v>MKK Stará Turá</v>
      </c>
      <c r="W30" s="83"/>
      <c r="X30" s="84">
        <f>$Q$14</f>
        <v>2134</v>
      </c>
      <c r="Y30" s="84" t="str">
        <f>IF(X30=LARGE(X27:X32,1),"1",IF(X30=LARGE(X27:X32,2),"2",IF(X30=LARGE(X27:X32,3),"3",IF(X30=LARGE(X27:X32,4),"4",IF(X30=LARGE(X27:X32,5),"5",IF(X30=LARGE(X27:X32,6),"6"))))))</f>
        <v>6</v>
      </c>
      <c r="Z30" s="85" t="str">
        <f>IF(X30=LARGE(X27:X32,1),"7",IF(X30=LARGE(X27:X32,2),"5",IF(X30=LARGE(X27:X32,3),"4",IF(X30=LARGE(X27:X32,4),"3",IF(X30=LARGE(X27:X32,5),"2",IF(X30=LARGE(X27:X32,6),"1"))))))</f>
        <v>1</v>
      </c>
      <c r="AB30" s="1245" t="s">
        <v>263</v>
      </c>
      <c r="AC30" s="1246"/>
      <c r="AD30" s="1247"/>
    </row>
    <row r="31" spans="2:30" ht="12.75" customHeight="1" thickBot="1">
      <c r="B31" s="1207"/>
      <c r="C31" s="1195"/>
      <c r="D31" s="1196"/>
      <c r="E31" s="1199"/>
      <c r="F31" s="1200"/>
      <c r="G31" s="1175"/>
      <c r="H31" s="1209"/>
      <c r="I31" s="1180" t="str">
        <f>$Z$29</f>
        <v>7</v>
      </c>
      <c r="J31" s="1"/>
      <c r="K31" s="1207"/>
      <c r="L31" s="1195"/>
      <c r="M31" s="1196"/>
      <c r="N31" s="1199"/>
      <c r="O31" s="1200"/>
      <c r="P31" s="1175"/>
      <c r="Q31" s="1209"/>
      <c r="R31" s="1180" t="str">
        <f>$Z$32</f>
        <v>2</v>
      </c>
      <c r="V31" s="82" t="str">
        <f>$M$16</f>
        <v>TJ Tatran Spišská Nová Ves</v>
      </c>
      <c r="W31" s="83"/>
      <c r="X31" s="84">
        <f>$Q$26</f>
        <v>2206</v>
      </c>
      <c r="Y31" s="84" t="str">
        <f>IF(X31=LARGE(X27:X32,1),"1",IF(X31=LARGE(X27:X32,2),"2",IF(X31=LARGE(X27:X32,3),"3",IF(X31=LARGE(X27:X32,4),"4",IF(X31=LARGE(X27:X32,5),"5",IF(X31=LARGE(X27:X32,6),"6"))))))</f>
        <v>4</v>
      </c>
      <c r="Z31" s="85" t="str">
        <f>IF(X31=LARGE(X27:X32,1),"7",IF(X31=LARGE(X27:X32,2),"5",IF(X31=LARGE(X27:X32,3),"4",IF(X31=LARGE(X27:X32,4),"3",IF(X31=LARGE(X27:X32,5),"2",IF(X31=LARGE(X27:X32,6),"1"))))))</f>
        <v>3</v>
      </c>
      <c r="AB31" s="1248"/>
      <c r="AC31" s="1249"/>
      <c r="AD31" s="1250"/>
    </row>
    <row r="32" spans="2:30" ht="12.75" customHeight="1" thickBot="1">
      <c r="B32" s="1211" t="str">
        <f>'Zap 1 Pc - TU VPISOVAŤ Mená'!B30</f>
        <v>Balco Andrej</v>
      </c>
      <c r="C32" s="1201">
        <f>'Zap 1 Pc - TU VPISOVAŤ Mená'!$E$30</f>
        <v>0</v>
      </c>
      <c r="D32" s="1202"/>
      <c r="E32" s="1197">
        <f>PomZapRozhod_6!$K$51</f>
        <v>372</v>
      </c>
      <c r="F32" s="1185">
        <f>IF(ISERROR(SUM(H32-E32)),"",SUM(H32-E32))</f>
        <v>197</v>
      </c>
      <c r="G32" s="1174">
        <f>PomZapRozhod_6!L51</f>
        <v>4</v>
      </c>
      <c r="H32" s="1182">
        <f>PomZapRozhod_6!M51</f>
        <v>569</v>
      </c>
      <c r="I32" s="1181"/>
      <c r="J32" s="1"/>
      <c r="K32" s="1211" t="str">
        <f>'Zap 1 Pc - TU VPISOVAŤ Mená'!H30</f>
        <v>Šmondrk Matúš</v>
      </c>
      <c r="L32" s="1201">
        <f>'Zap 1 Pc - TU VPISOVAŤ Mená'!$K$30</f>
        <v>0</v>
      </c>
      <c r="M32" s="1202"/>
      <c r="N32" s="1197">
        <f>PomZapRozhod_6!$D$42</f>
        <v>410</v>
      </c>
      <c r="O32" s="1185">
        <f>IF(ISERROR(SUM(Q32-N32)),"",SUM(Q32-N32))</f>
        <v>187</v>
      </c>
      <c r="P32" s="1174">
        <f>PomZapRozhod_6!E42</f>
        <v>5</v>
      </c>
      <c r="Q32" s="1182">
        <f>PomZapRozhod_6!F42</f>
        <v>597</v>
      </c>
      <c r="R32" s="1181"/>
      <c r="V32" s="86" t="str">
        <f>$L$28</f>
        <v>KO Žarnovica</v>
      </c>
      <c r="W32" s="87"/>
      <c r="X32" s="88">
        <f>$Q$38</f>
        <v>2195</v>
      </c>
      <c r="Y32" s="88" t="str">
        <f>IF(X32=LARGE(X27:X32,1),"1",IF(X32=LARGE(X27:X32,2),"2",IF(X32=LARGE(X27:X32,3),"3",IF(X32=LARGE(X27:X32,4),"4",IF(X32=LARGE(X27:X32,5),"5",IF(X32=LARGE(X27:X32,6),"6"))))))</f>
        <v>5</v>
      </c>
      <c r="Z32" s="89" t="str">
        <f>IF(X32=LARGE(X27:X32,1),"7",IF(X32=LARGE(X27:X32,2),"5",IF(X32=LARGE(X27:X32,3),"4",IF(X32=LARGE(X27:X32,4),"3",IF(X32=LARGE(X27:X32,5),"2",IF(X32=LARGE(X27:X32,6),"1"))))))</f>
        <v>2</v>
      </c>
      <c r="AB32" s="1248" t="s">
        <v>264</v>
      </c>
      <c r="AC32" s="1249"/>
      <c r="AD32" s="1250"/>
    </row>
    <row r="33" spans="2:30" ht="12.75" customHeight="1" thickBot="1">
      <c r="B33" s="1188"/>
      <c r="C33" s="1195"/>
      <c r="D33" s="1210"/>
      <c r="E33" s="1199"/>
      <c r="F33" s="1200"/>
      <c r="G33" s="1206"/>
      <c r="H33" s="1182"/>
      <c r="I33" s="144"/>
      <c r="J33" s="1"/>
      <c r="K33" s="1188"/>
      <c r="L33" s="1195"/>
      <c r="M33" s="1210"/>
      <c r="N33" s="1199"/>
      <c r="O33" s="1200"/>
      <c r="P33" s="1175"/>
      <c r="Q33" s="1182"/>
      <c r="R33" s="144"/>
      <c r="AB33" s="1310"/>
      <c r="AC33" s="1311"/>
      <c r="AD33" s="1312"/>
    </row>
    <row r="34" spans="2:23" ht="12.75" customHeight="1" thickBot="1" thickTop="1">
      <c r="B34" s="1187" t="str">
        <f>'Zap 1 Pc - TU VPISOVAŤ Mená'!B32</f>
        <v>Bánik Matúš</v>
      </c>
      <c r="C34" s="1201">
        <f>'Zap 1 Pc - TU VPISOVAŤ Mená'!$E$32</f>
        <v>0</v>
      </c>
      <c r="D34" s="1202"/>
      <c r="E34" s="1197">
        <f>PomZapRozhod_6!$D$92</f>
        <v>384</v>
      </c>
      <c r="F34" s="1185">
        <f>IF(ISERROR(SUM(H34-E34)),"",SUM(H34-E34))</f>
        <v>173</v>
      </c>
      <c r="G34" s="1174">
        <f>PomZapRozhod_6!E92</f>
        <v>5</v>
      </c>
      <c r="H34" s="1182">
        <f>PomZapRozhod_6!F92</f>
        <v>557</v>
      </c>
      <c r="I34" s="145"/>
      <c r="J34" s="1"/>
      <c r="K34" s="1187" t="str">
        <f>'Zap 1 Pc - TU VPISOVAŤ Mená'!H32</f>
        <v>Šmondrková Hanka</v>
      </c>
      <c r="L34" s="1201">
        <f>'Zap 1 Pc - TU VPISOVAŤ Mená'!$K$32</f>
        <v>0</v>
      </c>
      <c r="M34" s="1202"/>
      <c r="N34" s="1197">
        <f>PomZapRozhod_6!$K$74</f>
        <v>362</v>
      </c>
      <c r="O34" s="1185">
        <f>IF(ISERROR(SUM(Q34-N34)),"",SUM(Q34-N34))</f>
        <v>153</v>
      </c>
      <c r="P34" s="1174">
        <f>PomZapRozhod_6!L74</f>
        <v>9</v>
      </c>
      <c r="Q34" s="1182">
        <f>PomZapRozhod_6!M74</f>
        <v>515</v>
      </c>
      <c r="R34" s="145"/>
      <c r="V34" s="159" t="str">
        <f>$D$4</f>
        <v>FTC KO Fiľakovo</v>
      </c>
      <c r="W34" s="160" t="str">
        <f>$L$4</f>
        <v>MKK Stará Turá</v>
      </c>
    </row>
    <row r="35" spans="2:23" ht="12.75" customHeight="1" thickBot="1">
      <c r="B35" s="1207"/>
      <c r="C35" s="1195"/>
      <c r="D35" s="1210"/>
      <c r="E35" s="1199"/>
      <c r="F35" s="1200"/>
      <c r="G35" s="1175"/>
      <c r="H35" s="1182"/>
      <c r="I35" s="144"/>
      <c r="J35" s="1"/>
      <c r="K35" s="1188"/>
      <c r="L35" s="1195"/>
      <c r="M35" s="1210"/>
      <c r="N35" s="1199"/>
      <c r="O35" s="1200"/>
      <c r="P35" s="1175"/>
      <c r="Q35" s="1182"/>
      <c r="R35" s="144"/>
      <c r="V35" s="157">
        <f>H6</f>
        <v>611</v>
      </c>
      <c r="W35" s="85">
        <f>Q6</f>
        <v>504</v>
      </c>
    </row>
    <row r="36" spans="2:23" ht="13.5" customHeight="1" thickBot="1">
      <c r="B36" s="1187" t="str">
        <f>'Zap 1 Pc - TU VPISOVAŤ Mená'!B34</f>
        <v>Sabová Šarlota</v>
      </c>
      <c r="C36" s="1201">
        <f>'Zap 1 Pc - TU VPISOVAŤ Mená'!$E$34</f>
        <v>0</v>
      </c>
      <c r="D36" s="1202"/>
      <c r="E36" s="1197">
        <f>PomZapRozhod_6!$K$124</f>
        <v>394</v>
      </c>
      <c r="F36" s="1185">
        <f>IF(ISERROR(SUM(H36-E36)),"",SUM(H36-E36))</f>
        <v>197</v>
      </c>
      <c r="G36" s="1174">
        <f>PomZapRozhod_6!L124</f>
        <v>4</v>
      </c>
      <c r="H36" s="1179">
        <f>PomZapRozhod_6!M124</f>
        <v>591</v>
      </c>
      <c r="I36" s="1215" t="s">
        <v>7</v>
      </c>
      <c r="J36" s="1"/>
      <c r="K36" s="1187" t="str">
        <f>'Zap 1 Pc - TU VPISOVAŤ Mená'!H34</f>
        <v>Frimová Sofia</v>
      </c>
      <c r="L36" s="1201">
        <f>'Zap 1 Pc - TU VPISOVAŤ Mená'!$K$34</f>
        <v>0</v>
      </c>
      <c r="M36" s="1202"/>
      <c r="N36" s="1197">
        <f>PomZapRozhod_6!$D$115</f>
        <v>346</v>
      </c>
      <c r="O36" s="1185">
        <f>IF(ISERROR(SUM(Q36-N36)),"",SUM(Q36-N36))</f>
        <v>181</v>
      </c>
      <c r="P36" s="1174">
        <f>PomZapRozhod_6!E115</f>
        <v>4</v>
      </c>
      <c r="Q36" s="1179">
        <f>PomZapRozhod_6!F115</f>
        <v>527</v>
      </c>
      <c r="R36" s="1215" t="s">
        <v>7</v>
      </c>
      <c r="V36" s="157">
        <f>H8</f>
        <v>544</v>
      </c>
      <c r="W36" s="85">
        <f>Q8</f>
        <v>571</v>
      </c>
    </row>
    <row r="37" spans="2:23" ht="15" customHeight="1" thickBot="1">
      <c r="B37" s="1205"/>
      <c r="C37" s="1203"/>
      <c r="D37" s="1204"/>
      <c r="E37" s="1198"/>
      <c r="F37" s="1186"/>
      <c r="G37" s="1178"/>
      <c r="H37" s="1179"/>
      <c r="I37" s="1216"/>
      <c r="J37" s="1"/>
      <c r="K37" s="1205"/>
      <c r="L37" s="1203"/>
      <c r="M37" s="1204"/>
      <c r="N37" s="1198"/>
      <c r="O37" s="1186"/>
      <c r="P37" s="1175"/>
      <c r="Q37" s="1179"/>
      <c r="R37" s="1216"/>
      <c r="V37" s="157">
        <f>H10</f>
        <v>565</v>
      </c>
      <c r="W37" s="85">
        <f>Q10</f>
        <v>562</v>
      </c>
    </row>
    <row r="38" spans="2:23" ht="28.5" customHeight="1" thickBot="1">
      <c r="B38" s="37"/>
      <c r="C38" s="35"/>
      <c r="D38" s="38"/>
      <c r="E38" s="1172" t="s">
        <v>59</v>
      </c>
      <c r="F38" s="1172"/>
      <c r="G38" s="1173"/>
      <c r="H38" s="143">
        <f>SUM(H30:H37)</f>
        <v>2300</v>
      </c>
      <c r="I38" s="598" t="str">
        <f>$Y$29</f>
        <v>1</v>
      </c>
      <c r="J38" s="1"/>
      <c r="K38" s="36"/>
      <c r="L38" s="1176"/>
      <c r="M38" s="1177"/>
      <c r="N38" s="1172" t="s">
        <v>59</v>
      </c>
      <c r="O38" s="1172"/>
      <c r="P38" s="1173"/>
      <c r="Q38" s="142">
        <f>SUM(Q30:Q37)</f>
        <v>2195</v>
      </c>
      <c r="R38" s="598" t="str">
        <f>$Y$32</f>
        <v>5</v>
      </c>
      <c r="V38" s="157">
        <f>H12</f>
        <v>544</v>
      </c>
      <c r="W38" s="85">
        <f>Q12</f>
        <v>497</v>
      </c>
    </row>
    <row r="39" spans="2:23" ht="7.5" customHeight="1" thickBot="1">
      <c r="B39" s="14"/>
      <c r="C39" s="14"/>
      <c r="E39" s="10"/>
      <c r="F39" s="10"/>
      <c r="G39" s="11"/>
      <c r="H39" s="10"/>
      <c r="I39" s="11"/>
      <c r="J39" s="12"/>
      <c r="K39" s="13"/>
      <c r="L39" s="13"/>
      <c r="M39" s="9"/>
      <c r="N39" s="10"/>
      <c r="O39" s="10"/>
      <c r="P39" s="11"/>
      <c r="Q39" s="10"/>
      <c r="R39" s="11"/>
      <c r="S39" s="8"/>
      <c r="V39" s="158">
        <f>LARGE(V35:V38,1)+LARGE(V35:V38,2)+LARGE(V35:V38,3)</f>
        <v>1720</v>
      </c>
      <c r="W39" s="89">
        <f>LARGE(W35:W38,1)+LARGE(W35:W38,2)+LARGE(W35:W38,3)</f>
        <v>1637</v>
      </c>
    </row>
    <row r="40" spans="2:18" ht="28.5" customHeight="1">
      <c r="B40" s="15"/>
      <c r="C40" s="15"/>
      <c r="K40" s="167"/>
      <c r="L40" s="8"/>
      <c r="M40" s="8"/>
      <c r="N40" s="8"/>
      <c r="O40" s="8"/>
      <c r="P40" s="8"/>
      <c r="Q40" s="8"/>
      <c r="R40" s="8"/>
    </row>
    <row r="41" spans="3:18" ht="15" customHeight="1" thickBot="1">
      <c r="C41" s="6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2:23" ht="15" customHeight="1">
      <c r="V42" s="159" t="str">
        <f>$D$16</f>
        <v>KKZ Hlohovec</v>
      </c>
      <c r="W42" s="160" t="str">
        <f>$M$16</f>
        <v>TJ Tatran Spišská Nová Ves</v>
      </c>
    </row>
    <row r="43" spans="2:23" ht="14.25" customHeight="1">
      <c r="B43" s="137"/>
      <c r="C43" s="1303" t="str">
        <f>'Tlačivo na zostavy'!$X$31</f>
        <v>Kažimír Martin</v>
      </c>
      <c r="D43" s="1303"/>
      <c r="E43" s="1303"/>
      <c r="F43" s="1303"/>
      <c r="G43" s="1303"/>
      <c r="H43" s="1303"/>
      <c r="I43" s="523"/>
      <c r="J43" s="488"/>
      <c r="K43" s="488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157">
        <f>$H$18</f>
        <v>532</v>
      </c>
      <c r="W43" s="85">
        <f>$Q$18</f>
        <v>572</v>
      </c>
    </row>
    <row r="44" spans="2:23" ht="14.25" customHeight="1">
      <c r="B44" s="1308" t="s">
        <v>56</v>
      </c>
      <c r="C44" s="1304"/>
      <c r="D44" s="1304"/>
      <c r="E44" s="1304"/>
      <c r="F44" s="1304"/>
      <c r="G44" s="1304"/>
      <c r="H44" s="1304"/>
      <c r="I44" s="648"/>
      <c r="J44" s="488"/>
      <c r="K44" s="488"/>
      <c r="L44" s="489"/>
      <c r="N44" s="490"/>
      <c r="P44" s="1265" t="s">
        <v>213</v>
      </c>
      <c r="Q44" s="1265"/>
      <c r="R44" s="1265"/>
      <c r="S44" s="491"/>
      <c r="T44" s="492"/>
      <c r="U44" s="492"/>
      <c r="V44" s="157">
        <f>$H$20</f>
        <v>535</v>
      </c>
      <c r="W44" s="85">
        <f>$Q$20</f>
        <v>547</v>
      </c>
    </row>
    <row r="45" spans="2:23" ht="14.25" customHeight="1">
      <c r="B45" s="1308"/>
      <c r="C45" s="1304">
        <f>'Tlačivo na zostavy'!$X$32</f>
        <v>0</v>
      </c>
      <c r="D45" s="1304"/>
      <c r="E45" s="1304"/>
      <c r="F45" s="1304"/>
      <c r="G45" s="1304"/>
      <c r="H45" s="1304"/>
      <c r="I45" s="648"/>
      <c r="J45" s="488"/>
      <c r="K45" s="488"/>
      <c r="L45" s="489"/>
      <c r="M45" s="493"/>
      <c r="N45" s="494"/>
      <c r="O45" s="492"/>
      <c r="P45" s="1265"/>
      <c r="Q45" s="1265"/>
      <c r="R45" s="1265"/>
      <c r="S45" s="492"/>
      <c r="T45" s="492"/>
      <c r="U45" s="492"/>
      <c r="V45" s="157">
        <f>$H$22</f>
        <v>560</v>
      </c>
      <c r="W45" s="85">
        <f>$Q$22</f>
        <v>571</v>
      </c>
    </row>
    <row r="46" spans="2:23" ht="14.25" customHeight="1">
      <c r="B46" s="32"/>
      <c r="C46" s="1305"/>
      <c r="D46" s="1305"/>
      <c r="E46" s="1305"/>
      <c r="F46" s="1305"/>
      <c r="G46" s="1305"/>
      <c r="H46" s="1305"/>
      <c r="I46" s="495"/>
      <c r="J46" s="8"/>
      <c r="K46" s="8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157">
        <f>$H$24</f>
        <v>587</v>
      </c>
      <c r="W46" s="85">
        <f>$Q$24</f>
        <v>516</v>
      </c>
    </row>
    <row r="47" spans="2:23" ht="14.25" customHeight="1" thickBot="1">
      <c r="B47" s="8"/>
      <c r="C47" s="8"/>
      <c r="D47" s="8"/>
      <c r="E47" s="8"/>
      <c r="F47" s="8"/>
      <c r="G47" s="8"/>
      <c r="H47" s="8"/>
      <c r="I47" s="8"/>
      <c r="J47" s="8"/>
      <c r="K47" s="8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158">
        <f>LARGE(V43:V46,1)+LARGE(V43:V46,2)+LARGE(V43:V46,3)</f>
        <v>1682</v>
      </c>
      <c r="W47" s="89">
        <f>LARGE(W43:W46,1)+LARGE(W43:W46,2)+LARGE(W43:W46,3)</f>
        <v>1690</v>
      </c>
    </row>
    <row r="48" spans="2:23" ht="14.25" customHeight="1">
      <c r="B48" s="496"/>
      <c r="C48" s="218"/>
      <c r="D48" s="20"/>
      <c r="E48" s="20"/>
      <c r="F48" s="138"/>
      <c r="G48" s="138"/>
      <c r="H48" s="226"/>
      <c r="I48" s="524"/>
      <c r="J48" s="521"/>
      <c r="K48" s="8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</row>
    <row r="49" spans="2:23" ht="14.25" customHeight="1" thickBot="1">
      <c r="B49" s="497" t="s">
        <v>214</v>
      </c>
      <c r="C49" s="1266" t="s">
        <v>326</v>
      </c>
      <c r="D49" s="1266"/>
      <c r="F49" s="1313" t="s">
        <v>69</v>
      </c>
      <c r="G49" s="1313"/>
      <c r="H49" s="1313"/>
      <c r="I49" s="520" t="s">
        <v>316</v>
      </c>
      <c r="J49" s="8"/>
      <c r="K49" s="498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</row>
    <row r="50" spans="2:23" ht="14.25" customHeight="1">
      <c r="B50" s="499"/>
      <c r="C50" s="219"/>
      <c r="D50" s="24"/>
      <c r="E50" s="24"/>
      <c r="F50" s="24"/>
      <c r="G50" s="24"/>
      <c r="H50" s="227"/>
      <c r="I50" s="599"/>
      <c r="J50" s="222"/>
      <c r="K50" s="21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159" t="str">
        <f>$D$28</f>
        <v>ŠK Železiarne Podbrezová</v>
      </c>
      <c r="W50" s="160" t="str">
        <f>$L$28</f>
        <v>KO Žarnovica</v>
      </c>
    </row>
    <row r="51" spans="2:23" ht="14.25" customHeight="1">
      <c r="B51" s="497" t="s">
        <v>215</v>
      </c>
      <c r="C51" s="1267" t="s">
        <v>311</v>
      </c>
      <c r="D51" s="1267"/>
      <c r="F51" s="1313" t="s">
        <v>13</v>
      </c>
      <c r="G51" s="1313"/>
      <c r="H51" s="1313"/>
      <c r="I51" s="525" t="s">
        <v>317</v>
      </c>
      <c r="J51" s="8"/>
      <c r="K51" s="500"/>
      <c r="L51" s="1268" t="str">
        <f>'Tlačivo na zostavy'!$X$29</f>
        <v>T - 1</v>
      </c>
      <c r="M51" s="1268"/>
      <c r="N51" s="1302" t="s">
        <v>221</v>
      </c>
      <c r="O51" s="1302"/>
      <c r="P51" s="1269" t="str">
        <f>'Tlačivo na zostavy'!$X$27</f>
        <v>Podbrezová</v>
      </c>
      <c r="Q51" s="1269"/>
      <c r="R51" s="1269"/>
      <c r="S51" s="1269"/>
      <c r="T51" s="492"/>
      <c r="U51" s="492"/>
      <c r="V51" s="157">
        <f>$H$30</f>
        <v>583</v>
      </c>
      <c r="W51" s="85">
        <f>$Q$30</f>
        <v>556</v>
      </c>
    </row>
    <row r="52" spans="2:23" ht="14.25" customHeight="1">
      <c r="B52" s="501"/>
      <c r="C52" s="502"/>
      <c r="D52" s="503"/>
      <c r="E52" s="503"/>
      <c r="F52" s="504"/>
      <c r="G52" s="504"/>
      <c r="H52" s="505"/>
      <c r="I52" s="506"/>
      <c r="J52" s="522"/>
      <c r="K52" s="652"/>
      <c r="L52" s="1268"/>
      <c r="M52" s="1268"/>
      <c r="N52" s="1302"/>
      <c r="O52" s="1302"/>
      <c r="P52" s="1269"/>
      <c r="Q52" s="1269"/>
      <c r="R52" s="1269"/>
      <c r="S52" s="1269"/>
      <c r="T52" s="492"/>
      <c r="U52" s="492"/>
      <c r="V52" s="157">
        <f>$H$32</f>
        <v>569</v>
      </c>
      <c r="W52" s="85">
        <f>$Q$32</f>
        <v>597</v>
      </c>
    </row>
    <row r="53" spans="2:23" ht="14.25" customHeight="1">
      <c r="B53" s="8"/>
      <c r="C53" s="8"/>
      <c r="D53" s="8"/>
      <c r="E53" s="8"/>
      <c r="F53" s="8"/>
      <c r="G53" s="8"/>
      <c r="H53" s="8"/>
      <c r="I53" s="8"/>
      <c r="J53" s="649"/>
      <c r="K53" s="8"/>
      <c r="L53" s="1268"/>
      <c r="M53" s="1268"/>
      <c r="N53" s="1302"/>
      <c r="O53" s="1302"/>
      <c r="P53" s="1269"/>
      <c r="Q53" s="1269"/>
      <c r="R53" s="1269"/>
      <c r="S53" s="1269"/>
      <c r="T53" s="492"/>
      <c r="U53" s="492"/>
      <c r="V53" s="157">
        <f>$H$34</f>
        <v>557</v>
      </c>
      <c r="W53" s="85">
        <f>$Q$34</f>
        <v>515</v>
      </c>
    </row>
    <row r="54" spans="2:23" ht="14.25" customHeight="1">
      <c r="B54" s="1285" t="s">
        <v>220</v>
      </c>
      <c r="C54" s="1286"/>
      <c r="D54" s="1306"/>
      <c r="E54" s="1306"/>
      <c r="F54" s="1306"/>
      <c r="G54" s="1306"/>
      <c r="H54" s="1306"/>
      <c r="I54" s="1307"/>
      <c r="J54" s="650"/>
      <c r="K54" s="650"/>
      <c r="L54" s="489"/>
      <c r="M54" s="493"/>
      <c r="N54" s="493"/>
      <c r="O54" s="508"/>
      <c r="P54" s="508"/>
      <c r="Q54" s="508"/>
      <c r="R54" s="508"/>
      <c r="V54" s="157">
        <f>$H$36</f>
        <v>591</v>
      </c>
      <c r="W54" s="85">
        <f>$Q$36</f>
        <v>527</v>
      </c>
    </row>
    <row r="55" spans="2:23" ht="14.25" customHeight="1" thickBot="1">
      <c r="B55" s="1315"/>
      <c r="C55" s="1316"/>
      <c r="D55" s="1316"/>
      <c r="E55" s="1316"/>
      <c r="F55" s="1316"/>
      <c r="G55" s="1316"/>
      <c r="H55" s="1316"/>
      <c r="I55" s="1317"/>
      <c r="J55" s="651"/>
      <c r="K55" s="651"/>
      <c r="L55" s="489"/>
      <c r="T55" s="8"/>
      <c r="U55" s="8"/>
      <c r="V55" s="158">
        <f>LARGE(V51:V54,1)+LARGE(V51:V54,2)+LARGE(V51:V54,3)</f>
        <v>1743</v>
      </c>
      <c r="W55" s="89">
        <f>LARGE(W51:W54,1)+LARGE(W51:W54,2)+LARGE(W51:W54,3)</f>
        <v>1680</v>
      </c>
    </row>
    <row r="56" spans="2:27" ht="14.25" customHeight="1">
      <c r="B56" s="1294"/>
      <c r="C56" s="1277"/>
      <c r="D56" s="1277"/>
      <c r="E56" s="1277"/>
      <c r="F56" s="1277"/>
      <c r="G56" s="1277"/>
      <c r="H56" s="1277"/>
      <c r="I56" s="1278"/>
      <c r="J56" s="650"/>
      <c r="K56" s="655"/>
      <c r="L56" s="526"/>
      <c r="M56" s="1287" t="s">
        <v>58</v>
      </c>
      <c r="N56" s="1287"/>
      <c r="O56" s="1270">
        <f>$Q$1</f>
        <v>45376</v>
      </c>
      <c r="P56" s="1270"/>
      <c r="Q56" s="1270"/>
      <c r="R56" s="1270"/>
      <c r="S56" s="1271"/>
      <c r="T56" s="639"/>
      <c r="U56" s="509"/>
      <c r="V56" s="509"/>
      <c r="W56" s="509"/>
      <c r="X56" s="8"/>
      <c r="AA56" s="8"/>
    </row>
    <row r="57" spans="2:27" ht="14.25" customHeight="1">
      <c r="B57" s="1294"/>
      <c r="C57" s="1277"/>
      <c r="D57" s="1277"/>
      <c r="E57" s="1277"/>
      <c r="F57" s="1277"/>
      <c r="G57" s="1277"/>
      <c r="H57" s="1277"/>
      <c r="I57" s="1278"/>
      <c r="J57" s="650"/>
      <c r="K57" s="656"/>
      <c r="L57" s="383"/>
      <c r="M57" s="1288"/>
      <c r="N57" s="1288"/>
      <c r="O57" s="1272"/>
      <c r="P57" s="1272"/>
      <c r="Q57" s="1272"/>
      <c r="R57" s="1272"/>
      <c r="S57" s="1273"/>
      <c r="T57" s="639"/>
      <c r="U57" s="509"/>
      <c r="V57" s="509"/>
      <c r="W57" s="509"/>
      <c r="X57" s="8"/>
      <c r="AA57" s="8"/>
    </row>
    <row r="58" spans="2:27" ht="14.25" customHeight="1">
      <c r="B58" s="1294"/>
      <c r="C58" s="1277"/>
      <c r="D58" s="1277"/>
      <c r="E58" s="1277"/>
      <c r="F58" s="1277"/>
      <c r="G58" s="1277"/>
      <c r="H58" s="1277"/>
      <c r="I58" s="1278"/>
      <c r="J58" s="650"/>
      <c r="K58" s="656"/>
      <c r="L58" s="383"/>
      <c r="M58" s="1274" t="s">
        <v>216</v>
      </c>
      <c r="N58" s="1274"/>
      <c r="O58" s="1274"/>
      <c r="P58" s="1274"/>
      <c r="Q58" s="1274"/>
      <c r="R58" s="1274"/>
      <c r="S58" s="1275"/>
      <c r="T58" s="640"/>
      <c r="U58" s="510"/>
      <c r="V58" s="510"/>
      <c r="W58" s="511"/>
      <c r="AA58" s="8"/>
    </row>
    <row r="59" spans="2:27" ht="14.25" customHeight="1">
      <c r="B59" s="1294"/>
      <c r="C59" s="1277"/>
      <c r="D59" s="1277"/>
      <c r="E59" s="1277"/>
      <c r="F59" s="1277"/>
      <c r="G59" s="1277"/>
      <c r="H59" s="1277"/>
      <c r="I59" s="1278"/>
      <c r="J59" s="650"/>
      <c r="K59" s="656"/>
      <c r="L59" s="383"/>
      <c r="M59" s="1274"/>
      <c r="N59" s="1274"/>
      <c r="O59" s="1274"/>
      <c r="P59" s="1274"/>
      <c r="Q59" s="1274"/>
      <c r="R59" s="1274"/>
      <c r="S59" s="1275"/>
      <c r="T59" s="640"/>
      <c r="U59" s="510"/>
      <c r="V59" s="510"/>
      <c r="W59" s="8"/>
      <c r="AA59" s="8"/>
    </row>
    <row r="60" spans="2:27" ht="14.25" customHeight="1">
      <c r="B60" s="1295"/>
      <c r="C60" s="1296"/>
      <c r="D60" s="1296"/>
      <c r="E60" s="1296"/>
      <c r="F60" s="1296"/>
      <c r="G60" s="1296"/>
      <c r="H60" s="1296"/>
      <c r="I60" s="1297"/>
      <c r="J60" s="650"/>
      <c r="K60" s="657"/>
      <c r="L60" s="383"/>
      <c r="M60" s="8"/>
      <c r="N60" s="8"/>
      <c r="O60" s="8"/>
      <c r="P60" s="8"/>
      <c r="Q60" s="8"/>
      <c r="R60" s="8"/>
      <c r="S60" s="95"/>
      <c r="T60" s="529"/>
      <c r="U60" s="8"/>
      <c r="V60" s="8"/>
      <c r="W60" s="8"/>
      <c r="AA60" s="8"/>
    </row>
    <row r="61" spans="2:27" ht="14.25" customHeight="1">
      <c r="B61" s="8"/>
      <c r="C61" s="8"/>
      <c r="D61" s="8"/>
      <c r="E61" s="8"/>
      <c r="F61" s="8"/>
      <c r="G61" s="8"/>
      <c r="H61" s="8"/>
      <c r="I61" s="8"/>
      <c r="J61" s="649"/>
      <c r="K61" s="530" t="str">
        <f>'Tlačivo na zostavy'!$D$4</f>
        <v>FTC KO Fiľakovo</v>
      </c>
      <c r="L61" s="527"/>
      <c r="M61" s="31"/>
      <c r="N61" s="512"/>
      <c r="O61" s="22"/>
      <c r="P61" s="22"/>
      <c r="Q61" s="22"/>
      <c r="R61" s="22"/>
      <c r="S61" s="95"/>
      <c r="T61" s="529"/>
      <c r="U61" s="8"/>
      <c r="V61" s="8"/>
      <c r="W61" s="8"/>
      <c r="AA61" s="8"/>
    </row>
    <row r="62" spans="2:27" ht="14.25" customHeight="1">
      <c r="B62" s="1279" t="s">
        <v>219</v>
      </c>
      <c r="C62" s="1280"/>
      <c r="D62" s="1280"/>
      <c r="E62" s="1280"/>
      <c r="F62" s="1298"/>
      <c r="G62" s="1298"/>
      <c r="H62" s="1298"/>
      <c r="I62" s="1299"/>
      <c r="J62" s="652"/>
      <c r="K62" s="530"/>
      <c r="L62" s="531"/>
      <c r="M62" s="8"/>
      <c r="N62" s="513"/>
      <c r="O62" s="8"/>
      <c r="P62" s="8"/>
      <c r="Q62" s="8"/>
      <c r="R62" s="8"/>
      <c r="S62" s="95"/>
      <c r="T62" s="529"/>
      <c r="U62" s="8"/>
      <c r="V62" s="8"/>
      <c r="W62" s="8"/>
      <c r="AA62" s="8"/>
    </row>
    <row r="63" spans="2:27" ht="14.25" customHeight="1">
      <c r="B63" s="1276"/>
      <c r="C63" s="1277"/>
      <c r="D63" s="1277"/>
      <c r="E63" s="1277"/>
      <c r="F63" s="1277"/>
      <c r="G63" s="1277"/>
      <c r="H63" s="1277"/>
      <c r="I63" s="1278"/>
      <c r="J63" s="650"/>
      <c r="K63" s="530" t="str">
        <f>'Tlačivo na zostavy'!$D$15</f>
        <v>KKZ Hlohovec</v>
      </c>
      <c r="L63" s="532"/>
      <c r="M63" s="31"/>
      <c r="N63" s="512"/>
      <c r="O63" s="22"/>
      <c r="P63" s="22"/>
      <c r="Q63" s="22"/>
      <c r="R63" s="22"/>
      <c r="S63" s="95"/>
      <c r="T63" s="529"/>
      <c r="U63" s="8"/>
      <c r="V63" s="8"/>
      <c r="W63" s="8"/>
      <c r="AA63" s="8"/>
    </row>
    <row r="64" spans="2:27" ht="14.25" customHeight="1">
      <c r="B64" s="1276"/>
      <c r="C64" s="1277"/>
      <c r="D64" s="1277"/>
      <c r="E64" s="1277"/>
      <c r="F64" s="1277"/>
      <c r="G64" s="1277"/>
      <c r="H64" s="1277"/>
      <c r="I64" s="1278"/>
      <c r="J64" s="650"/>
      <c r="K64" s="530"/>
      <c r="L64" s="528"/>
      <c r="M64" s="8"/>
      <c r="N64" s="513"/>
      <c r="O64" s="8"/>
      <c r="P64" s="8"/>
      <c r="Q64" s="8"/>
      <c r="R64" s="8"/>
      <c r="S64" s="95"/>
      <c r="T64" s="529"/>
      <c r="U64" s="8"/>
      <c r="V64" s="8"/>
      <c r="W64" s="8"/>
      <c r="AA64" s="8"/>
    </row>
    <row r="65" spans="2:27" ht="14.25" customHeight="1">
      <c r="B65" s="1276"/>
      <c r="C65" s="1277"/>
      <c r="D65" s="1277"/>
      <c r="E65" s="1277"/>
      <c r="F65" s="1277"/>
      <c r="G65" s="1277"/>
      <c r="H65" s="1277"/>
      <c r="I65" s="1278"/>
      <c r="J65" s="650"/>
      <c r="K65" s="530" t="str">
        <f>'Tlačivo na zostavy'!$D$26</f>
        <v>ŠK Železiarne Podbrezová</v>
      </c>
      <c r="L65" s="527"/>
      <c r="M65" s="31"/>
      <c r="N65" s="512"/>
      <c r="O65" s="31"/>
      <c r="P65" s="31"/>
      <c r="Q65" s="31"/>
      <c r="R65" s="31"/>
      <c r="S65" s="95"/>
      <c r="T65" s="529"/>
      <c r="U65" s="8"/>
      <c r="V65" s="8"/>
      <c r="W65" s="8"/>
      <c r="AA65" s="8"/>
    </row>
    <row r="66" spans="2:27" ht="14.25" customHeight="1">
      <c r="B66" s="1276"/>
      <c r="C66" s="1277"/>
      <c r="D66" s="1277"/>
      <c r="E66" s="1277"/>
      <c r="F66" s="1277"/>
      <c r="G66" s="1277"/>
      <c r="H66" s="1277"/>
      <c r="I66" s="1278"/>
      <c r="J66" s="650"/>
      <c r="K66" s="530"/>
      <c r="L66" s="531"/>
      <c r="M66" s="8"/>
      <c r="N66" s="513"/>
      <c r="O66" s="8"/>
      <c r="P66" s="8"/>
      <c r="Q66" s="8"/>
      <c r="R66" s="8"/>
      <c r="S66" s="95"/>
      <c r="T66" s="529"/>
      <c r="U66" s="8"/>
      <c r="V66" s="8"/>
      <c r="W66" s="8"/>
      <c r="AA66" s="8"/>
    </row>
    <row r="67" spans="2:27" ht="14.25" customHeight="1">
      <c r="B67" s="1276"/>
      <c r="C67" s="1277"/>
      <c r="D67" s="1277"/>
      <c r="E67" s="1277"/>
      <c r="F67" s="1277"/>
      <c r="G67" s="1277"/>
      <c r="H67" s="1277"/>
      <c r="I67" s="1278"/>
      <c r="J67" s="650"/>
      <c r="K67" s="530" t="str">
        <f>'Tlačivo na zostavy'!$J$4</f>
        <v>MKK Stará Turá</v>
      </c>
      <c r="L67" s="532"/>
      <c r="M67" s="31"/>
      <c r="N67" s="512"/>
      <c r="O67" s="22"/>
      <c r="P67" s="22"/>
      <c r="Q67" s="22"/>
      <c r="R67" s="22"/>
      <c r="S67" s="95"/>
      <c r="T67" s="529"/>
      <c r="U67" s="8"/>
      <c r="V67" s="8"/>
      <c r="W67" s="8"/>
      <c r="AA67" s="8"/>
    </row>
    <row r="68" spans="2:27" ht="14.25" customHeight="1">
      <c r="B68" s="1282"/>
      <c r="C68" s="1283"/>
      <c r="D68" s="1283"/>
      <c r="E68" s="1283"/>
      <c r="F68" s="1283"/>
      <c r="G68" s="1283"/>
      <c r="H68" s="1283"/>
      <c r="I68" s="1284"/>
      <c r="J68" s="650"/>
      <c r="K68" s="530"/>
      <c r="L68" s="528"/>
      <c r="M68" s="8"/>
      <c r="N68" s="514"/>
      <c r="O68" s="8"/>
      <c r="P68" s="8"/>
      <c r="Q68" s="8"/>
      <c r="R68" s="8"/>
      <c r="S68" s="95"/>
      <c r="T68" s="529"/>
      <c r="U68" s="8"/>
      <c r="V68" s="8"/>
      <c r="W68" s="8"/>
      <c r="AA68" s="8"/>
    </row>
    <row r="69" spans="2:27" ht="14.25" customHeight="1">
      <c r="B69" s="8"/>
      <c r="C69" s="8"/>
      <c r="D69" s="8"/>
      <c r="E69" s="8"/>
      <c r="F69" s="8"/>
      <c r="G69" s="8"/>
      <c r="H69" s="8"/>
      <c r="I69" s="8"/>
      <c r="J69" s="649"/>
      <c r="K69" s="530" t="str">
        <f>'Tlačivo na zostavy'!$J$15</f>
        <v>TJ Tatran Spišská Nová Ves</v>
      </c>
      <c r="L69" s="527"/>
      <c r="M69" s="31"/>
      <c r="N69" s="512"/>
      <c r="O69" s="31"/>
      <c r="P69" s="31"/>
      <c r="Q69" s="31"/>
      <c r="R69" s="31"/>
      <c r="S69" s="95"/>
      <c r="T69" s="529"/>
      <c r="U69" s="8"/>
      <c r="V69" s="8"/>
      <c r="W69" s="8"/>
      <c r="AA69" s="8"/>
    </row>
    <row r="70" spans="2:27" ht="14.25" customHeight="1">
      <c r="B70" s="1279" t="s">
        <v>217</v>
      </c>
      <c r="C70" s="1280"/>
      <c r="D70" s="1280"/>
      <c r="E70" s="1280"/>
      <c r="F70" s="1280"/>
      <c r="G70" s="1280"/>
      <c r="H70" s="1280"/>
      <c r="I70" s="1281"/>
      <c r="J70" s="652"/>
      <c r="K70" s="530"/>
      <c r="L70" s="533"/>
      <c r="M70" s="8"/>
      <c r="N70" s="514"/>
      <c r="O70" s="8"/>
      <c r="P70" s="8"/>
      <c r="Q70" s="8"/>
      <c r="R70" s="8"/>
      <c r="S70" s="95"/>
      <c r="T70" s="529"/>
      <c r="U70" s="8"/>
      <c r="V70" s="8"/>
      <c r="W70" s="8"/>
      <c r="AA70" s="8"/>
    </row>
    <row r="71" spans="2:27" ht="14.25" customHeight="1">
      <c r="B71" s="1276"/>
      <c r="C71" s="1277"/>
      <c r="D71" s="1277"/>
      <c r="E71" s="1277"/>
      <c r="F71" s="1277"/>
      <c r="G71" s="1277"/>
      <c r="H71" s="1277"/>
      <c r="I71" s="1278"/>
      <c r="J71" s="650"/>
      <c r="K71" s="530" t="str">
        <f>'Tlačivo na zostavy'!$J$26</f>
        <v>KO Žarnovica</v>
      </c>
      <c r="L71" s="532"/>
      <c r="M71" s="31"/>
      <c r="N71" s="512"/>
      <c r="O71" s="31"/>
      <c r="P71" s="31"/>
      <c r="Q71" s="31"/>
      <c r="R71" s="31"/>
      <c r="S71" s="95"/>
      <c r="T71" s="529"/>
      <c r="U71" s="8"/>
      <c r="V71" s="8"/>
      <c r="W71" s="8"/>
      <c r="AA71" s="8"/>
    </row>
    <row r="72" spans="2:27" ht="14.25" customHeight="1">
      <c r="B72" s="1276"/>
      <c r="C72" s="1277"/>
      <c r="D72" s="1277"/>
      <c r="E72" s="1277"/>
      <c r="F72" s="1277"/>
      <c r="G72" s="1277"/>
      <c r="H72" s="1277"/>
      <c r="I72" s="1278"/>
      <c r="J72" s="650"/>
      <c r="K72" s="656"/>
      <c r="L72" s="385"/>
      <c r="M72" s="8"/>
      <c r="N72" s="383"/>
      <c r="O72" s="383"/>
      <c r="P72" s="383"/>
      <c r="Q72" s="383"/>
      <c r="R72" s="383"/>
      <c r="S72" s="515"/>
      <c r="T72" s="641"/>
      <c r="U72" s="383"/>
      <c r="V72" s="383"/>
      <c r="W72" s="383"/>
      <c r="AA72" s="8"/>
    </row>
    <row r="73" spans="2:27" ht="14.25" customHeight="1">
      <c r="B73" s="1276"/>
      <c r="C73" s="1277"/>
      <c r="D73" s="1277"/>
      <c r="E73" s="1277"/>
      <c r="F73" s="1277"/>
      <c r="G73" s="1277"/>
      <c r="H73" s="1277"/>
      <c r="I73" s="1278"/>
      <c r="J73" s="650"/>
      <c r="K73" s="530" t="s">
        <v>56</v>
      </c>
      <c r="L73" s="31"/>
      <c r="M73" s="31"/>
      <c r="N73" s="512"/>
      <c r="O73" s="31"/>
      <c r="P73" s="31"/>
      <c r="Q73" s="31"/>
      <c r="R73" s="31"/>
      <c r="S73" s="95"/>
      <c r="T73" s="529"/>
      <c r="U73" s="8"/>
      <c r="V73" s="8"/>
      <c r="W73" s="383"/>
      <c r="AA73" s="8"/>
    </row>
    <row r="74" spans="2:27" ht="14.25" customHeight="1">
      <c r="B74" s="1276"/>
      <c r="C74" s="1277"/>
      <c r="D74" s="1277"/>
      <c r="E74" s="1277"/>
      <c r="F74" s="1277"/>
      <c r="G74" s="1277"/>
      <c r="H74" s="1277"/>
      <c r="I74" s="1278"/>
      <c r="J74" s="650"/>
      <c r="K74" s="658"/>
      <c r="L74" s="516"/>
      <c r="M74" s="516"/>
      <c r="N74" s="516"/>
      <c r="O74" s="516"/>
      <c r="P74" s="516"/>
      <c r="Q74" s="516"/>
      <c r="R74" s="516"/>
      <c r="S74" s="517"/>
      <c r="T74" s="641"/>
      <c r="U74" s="383"/>
      <c r="V74" s="383"/>
      <c r="W74" s="383"/>
      <c r="AA74" s="8"/>
    </row>
    <row r="75" spans="2:23" ht="14.25" customHeight="1">
      <c r="B75" s="1276"/>
      <c r="C75" s="1277"/>
      <c r="D75" s="1277"/>
      <c r="E75" s="1277"/>
      <c r="F75" s="1277"/>
      <c r="G75" s="1277"/>
      <c r="H75" s="1277"/>
      <c r="I75" s="1278"/>
      <c r="J75" s="650"/>
      <c r="K75" s="507"/>
      <c r="L75" s="489"/>
      <c r="M75" s="489"/>
      <c r="N75" s="8"/>
      <c r="O75" s="8"/>
      <c r="P75" s="8"/>
      <c r="Q75" s="8"/>
      <c r="R75" s="8"/>
      <c r="S75" s="8"/>
      <c r="T75" s="8"/>
      <c r="U75" s="8"/>
      <c r="V75" s="8"/>
      <c r="W75" s="383"/>
    </row>
    <row r="76" spans="2:23" ht="14.25" customHeight="1">
      <c r="B76" s="1282"/>
      <c r="C76" s="1283"/>
      <c r="D76" s="1283"/>
      <c r="E76" s="1283"/>
      <c r="F76" s="1283"/>
      <c r="G76" s="1283"/>
      <c r="H76" s="1283"/>
      <c r="I76" s="1284"/>
      <c r="J76" s="650"/>
      <c r="K76" s="507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</row>
    <row r="77" spans="2:23" ht="14.25" customHeight="1">
      <c r="B77" s="649"/>
      <c r="C77" s="649"/>
      <c r="D77" s="649"/>
      <c r="E77" s="649"/>
      <c r="F77" s="649"/>
      <c r="G77" s="649"/>
      <c r="H77" s="649"/>
      <c r="I77" s="649"/>
      <c r="J77" s="649"/>
      <c r="K77" s="8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</row>
    <row r="78" spans="2:23" ht="14.25" customHeight="1">
      <c r="B78" s="518" t="s">
        <v>218</v>
      </c>
      <c r="C78" s="1289"/>
      <c r="D78" s="1289"/>
      <c r="E78" s="1289"/>
      <c r="F78" s="1289"/>
      <c r="G78" s="1289"/>
      <c r="H78" s="1289"/>
      <c r="I78" s="1290"/>
      <c r="J78" s="652"/>
      <c r="K78" s="507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</row>
    <row r="79" spans="2:23" ht="14.25" customHeight="1">
      <c r="B79" s="1291"/>
      <c r="C79" s="1292"/>
      <c r="D79" s="1292"/>
      <c r="E79" s="1292"/>
      <c r="F79" s="1292"/>
      <c r="G79" s="1292"/>
      <c r="H79" s="1292"/>
      <c r="I79" s="1293"/>
      <c r="J79" s="653"/>
      <c r="K79" s="51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</row>
    <row r="80" spans="2:23" ht="14.25" customHeight="1">
      <c r="B80" s="1291"/>
      <c r="C80" s="1292"/>
      <c r="D80" s="1292"/>
      <c r="E80" s="1292"/>
      <c r="F80" s="1292"/>
      <c r="G80" s="1292"/>
      <c r="H80" s="1292"/>
      <c r="I80" s="1293"/>
      <c r="J80" s="653"/>
      <c r="K80" s="519"/>
      <c r="L80" s="489"/>
      <c r="M80" s="489"/>
      <c r="N80" s="489"/>
      <c r="O80" s="489"/>
      <c r="P80" s="489"/>
      <c r="Q80" s="489"/>
      <c r="R80" s="489"/>
      <c r="S80" s="489"/>
      <c r="T80" s="489"/>
      <c r="U80" s="489"/>
      <c r="V80" s="489"/>
      <c r="W80" s="489"/>
    </row>
    <row r="81" spans="2:23" ht="14.25" customHeight="1">
      <c r="B81" s="1276"/>
      <c r="C81" s="1277"/>
      <c r="D81" s="1277"/>
      <c r="E81" s="1277"/>
      <c r="F81" s="1277"/>
      <c r="G81" s="1277"/>
      <c r="H81" s="1277"/>
      <c r="I81" s="1278"/>
      <c r="J81" s="650"/>
      <c r="K81" s="507"/>
      <c r="L81" s="489"/>
      <c r="M81" s="489"/>
      <c r="N81" s="489"/>
      <c r="O81" s="489"/>
      <c r="P81" s="489"/>
      <c r="Q81" s="489"/>
      <c r="R81" s="489"/>
      <c r="S81" s="489"/>
      <c r="T81" s="489"/>
      <c r="U81" s="489"/>
      <c r="V81" s="489"/>
      <c r="W81" s="489"/>
    </row>
    <row r="82" spans="2:23" ht="14.25" customHeight="1">
      <c r="B82" s="1276"/>
      <c r="C82" s="1277"/>
      <c r="D82" s="1277"/>
      <c r="E82" s="1277"/>
      <c r="F82" s="1277"/>
      <c r="G82" s="1277"/>
      <c r="H82" s="1277"/>
      <c r="I82" s="1278"/>
      <c r="J82" s="650"/>
      <c r="K82" s="507"/>
      <c r="L82" s="489"/>
      <c r="M82" s="489"/>
      <c r="N82" s="489"/>
      <c r="O82" s="489"/>
      <c r="P82" s="489"/>
      <c r="Q82" s="489"/>
      <c r="R82" s="489"/>
      <c r="S82" s="489"/>
      <c r="T82" s="489"/>
      <c r="U82" s="489"/>
      <c r="V82" s="489"/>
      <c r="W82" s="489"/>
    </row>
    <row r="83" spans="2:23" ht="14.25" customHeight="1">
      <c r="B83" s="1276"/>
      <c r="C83" s="1277"/>
      <c r="D83" s="1277"/>
      <c r="E83" s="1277"/>
      <c r="F83" s="1277"/>
      <c r="G83" s="1277"/>
      <c r="H83" s="1277"/>
      <c r="I83" s="1278"/>
      <c r="J83" s="650"/>
      <c r="K83" s="507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89"/>
    </row>
    <row r="84" spans="2:23" ht="14.25" customHeight="1">
      <c r="B84" s="1276"/>
      <c r="C84" s="1277"/>
      <c r="D84" s="1277"/>
      <c r="E84" s="1277"/>
      <c r="F84" s="1277"/>
      <c r="G84" s="1277"/>
      <c r="H84" s="1277"/>
      <c r="I84" s="1278"/>
      <c r="J84" s="650"/>
      <c r="K84" s="507"/>
      <c r="L84" s="489"/>
      <c r="M84" s="489"/>
      <c r="N84" s="489"/>
      <c r="O84" s="489"/>
      <c r="P84" s="489"/>
      <c r="Q84" s="489"/>
      <c r="R84" s="489"/>
      <c r="S84" s="489"/>
      <c r="T84" s="489"/>
      <c r="U84" s="489"/>
      <c r="V84" s="489"/>
      <c r="W84" s="489"/>
    </row>
    <row r="85" spans="2:23" ht="14.25" customHeight="1">
      <c r="B85" s="1276"/>
      <c r="C85" s="1277"/>
      <c r="D85" s="1277"/>
      <c r="E85" s="1277"/>
      <c r="F85" s="1277"/>
      <c r="G85" s="1277"/>
      <c r="H85" s="1277"/>
      <c r="I85" s="1278"/>
      <c r="J85" s="650"/>
      <c r="K85" s="507"/>
      <c r="L85" s="489"/>
      <c r="M85" s="489"/>
      <c r="N85" s="489"/>
      <c r="O85" s="489"/>
      <c r="P85" s="489"/>
      <c r="Q85" s="489"/>
      <c r="R85" s="489"/>
      <c r="S85" s="489"/>
      <c r="T85" s="489"/>
      <c r="U85" s="489"/>
      <c r="V85" s="489"/>
      <c r="W85" s="489"/>
    </row>
    <row r="86" spans="2:23" ht="14.25" customHeight="1">
      <c r="B86" s="1282"/>
      <c r="C86" s="1283"/>
      <c r="D86" s="1283"/>
      <c r="E86" s="1283"/>
      <c r="F86" s="1283"/>
      <c r="G86" s="1283"/>
      <c r="H86" s="1283"/>
      <c r="I86" s="1284"/>
      <c r="J86" s="650"/>
      <c r="K86" s="507"/>
      <c r="L86" s="489"/>
      <c r="M86" s="489"/>
      <c r="N86" s="489"/>
      <c r="O86" s="489"/>
      <c r="P86" s="489"/>
      <c r="Q86" s="489"/>
      <c r="R86" s="489"/>
      <c r="S86" s="489"/>
      <c r="T86" s="489"/>
      <c r="U86" s="489"/>
      <c r="V86" s="489"/>
      <c r="W86" s="489"/>
    </row>
    <row r="87" spans="2:23" ht="12.75">
      <c r="B87" s="8"/>
      <c r="C87" s="8"/>
      <c r="D87" s="8"/>
      <c r="E87" s="8"/>
      <c r="F87" s="8"/>
      <c r="G87" s="8"/>
      <c r="H87" s="8"/>
      <c r="I87" s="8"/>
      <c r="J87" s="649"/>
      <c r="K87" s="8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</row>
    <row r="88" ht="12.75">
      <c r="J88" s="654"/>
    </row>
  </sheetData>
  <sheetProtection password="D839" sheet="1" objects="1" scenarios="1" selectLockedCells="1"/>
  <mergeCells count="245">
    <mergeCell ref="AB32:AD33"/>
    <mergeCell ref="B85:I85"/>
    <mergeCell ref="B86:I86"/>
    <mergeCell ref="F51:H51"/>
    <mergeCell ref="F49:H49"/>
    <mergeCell ref="B2:I2"/>
    <mergeCell ref="B55:I55"/>
    <mergeCell ref="B56:I56"/>
    <mergeCell ref="B57:I57"/>
    <mergeCell ref="B58:I58"/>
    <mergeCell ref="B1:D1"/>
    <mergeCell ref="F1:H1"/>
    <mergeCell ref="N51:O53"/>
    <mergeCell ref="C43:H44"/>
    <mergeCell ref="C45:H46"/>
    <mergeCell ref="D54:I54"/>
    <mergeCell ref="B44:B45"/>
    <mergeCell ref="O20:O21"/>
    <mergeCell ref="L1:O1"/>
    <mergeCell ref="B6:B7"/>
    <mergeCell ref="B81:I81"/>
    <mergeCell ref="B82:I82"/>
    <mergeCell ref="B83:I83"/>
    <mergeCell ref="B59:I59"/>
    <mergeCell ref="B60:I60"/>
    <mergeCell ref="F62:I62"/>
    <mergeCell ref="B63:I63"/>
    <mergeCell ref="B64:I64"/>
    <mergeCell ref="B65:I65"/>
    <mergeCell ref="B80:I80"/>
    <mergeCell ref="B84:I84"/>
    <mergeCell ref="B62:E62"/>
    <mergeCell ref="B54:C54"/>
    <mergeCell ref="M56:N57"/>
    <mergeCell ref="C78:I78"/>
    <mergeCell ref="B79:I79"/>
    <mergeCell ref="B75:I75"/>
    <mergeCell ref="B76:I76"/>
    <mergeCell ref="B66:I66"/>
    <mergeCell ref="B67:I67"/>
    <mergeCell ref="O56:S57"/>
    <mergeCell ref="M58:S59"/>
    <mergeCell ref="B71:I71"/>
    <mergeCell ref="B72:I72"/>
    <mergeCell ref="B73:I73"/>
    <mergeCell ref="B74:I74"/>
    <mergeCell ref="B70:I70"/>
    <mergeCell ref="B68:I68"/>
    <mergeCell ref="P44:R45"/>
    <mergeCell ref="C49:D49"/>
    <mergeCell ref="C51:D51"/>
    <mergeCell ref="L51:M53"/>
    <mergeCell ref="P51:S53"/>
    <mergeCell ref="Q10:Q11"/>
    <mergeCell ref="R19:R20"/>
    <mergeCell ref="R12:R13"/>
    <mergeCell ref="R24:R25"/>
    <mergeCell ref="N26:P26"/>
    <mergeCell ref="P6:P7"/>
    <mergeCell ref="P8:P9"/>
    <mergeCell ref="P22:P23"/>
    <mergeCell ref="O22:O23"/>
    <mergeCell ref="L32:M33"/>
    <mergeCell ref="I24:I25"/>
    <mergeCell ref="N14:P14"/>
    <mergeCell ref="P24:P25"/>
    <mergeCell ref="N22:N23"/>
    <mergeCell ref="L22:M23"/>
    <mergeCell ref="P10:P11"/>
    <mergeCell ref="AB27:AD28"/>
    <mergeCell ref="R36:R37"/>
    <mergeCell ref="Q12:Q13"/>
    <mergeCell ref="L14:M14"/>
    <mergeCell ref="N32:N33"/>
    <mergeCell ref="P34:P35"/>
    <mergeCell ref="R31:R32"/>
    <mergeCell ref="AB26:AD26"/>
    <mergeCell ref="V17:X20"/>
    <mergeCell ref="AB14:AC15"/>
    <mergeCell ref="AB17:AD20"/>
    <mergeCell ref="R29:R30"/>
    <mergeCell ref="R17:R18"/>
    <mergeCell ref="Q22:Q23"/>
    <mergeCell ref="Q20:Q21"/>
    <mergeCell ref="Q30:Q31"/>
    <mergeCell ref="AB22:AD23"/>
    <mergeCell ref="AB24:AD25"/>
    <mergeCell ref="AB30:AD31"/>
    <mergeCell ref="P32:P33"/>
    <mergeCell ref="Q34:Q35"/>
    <mergeCell ref="O32:O33"/>
    <mergeCell ref="Q32:Q33"/>
    <mergeCell ref="L34:M35"/>
    <mergeCell ref="Q24:Q25"/>
    <mergeCell ref="Q1:R1"/>
    <mergeCell ref="P2:R2"/>
    <mergeCell ref="L2:O2"/>
    <mergeCell ref="N24:N25"/>
    <mergeCell ref="N30:N31"/>
    <mergeCell ref="O30:O31"/>
    <mergeCell ref="L24:M25"/>
    <mergeCell ref="L30:M31"/>
    <mergeCell ref="N10:N11"/>
    <mergeCell ref="P12:P13"/>
    <mergeCell ref="Q8:Q9"/>
    <mergeCell ref="O6:O7"/>
    <mergeCell ref="Q6:Q7"/>
    <mergeCell ref="N6:N7"/>
    <mergeCell ref="H18:H19"/>
    <mergeCell ref="P30:P31"/>
    <mergeCell ref="N8:N9"/>
    <mergeCell ref="N12:N13"/>
    <mergeCell ref="K12:K13"/>
    <mergeCell ref="I12:I13"/>
    <mergeCell ref="E6:E7"/>
    <mergeCell ref="F6:F7"/>
    <mergeCell ref="I7:I8"/>
    <mergeCell ref="H8:H9"/>
    <mergeCell ref="K8:K9"/>
    <mergeCell ref="E8:E9"/>
    <mergeCell ref="F8:F9"/>
    <mergeCell ref="K6:K7"/>
    <mergeCell ref="H6:H7"/>
    <mergeCell ref="D4:I4"/>
    <mergeCell ref="L4:R4"/>
    <mergeCell ref="B5:D5"/>
    <mergeCell ref="K5:M5"/>
    <mergeCell ref="C6:D7"/>
    <mergeCell ref="C8:D9"/>
    <mergeCell ref="I5:I6"/>
    <mergeCell ref="R5:R6"/>
    <mergeCell ref="O8:O9"/>
    <mergeCell ref="B8:B9"/>
    <mergeCell ref="R7:R8"/>
    <mergeCell ref="L6:M7"/>
    <mergeCell ref="L8:M9"/>
    <mergeCell ref="B10:B11"/>
    <mergeCell ref="C10:D11"/>
    <mergeCell ref="B12:B13"/>
    <mergeCell ref="E12:E13"/>
    <mergeCell ref="F12:F13"/>
    <mergeCell ref="H12:H13"/>
    <mergeCell ref="O12:O13"/>
    <mergeCell ref="C12:D13"/>
    <mergeCell ref="O10:O11"/>
    <mergeCell ref="L10:M11"/>
    <mergeCell ref="L12:M13"/>
    <mergeCell ref="E10:E11"/>
    <mergeCell ref="F10:F11"/>
    <mergeCell ref="K10:K11"/>
    <mergeCell ref="H10:H11"/>
    <mergeCell ref="B20:B21"/>
    <mergeCell ref="E20:E21"/>
    <mergeCell ref="M16:R16"/>
    <mergeCell ref="N18:N19"/>
    <mergeCell ref="O18:O19"/>
    <mergeCell ref="Q18:Q19"/>
    <mergeCell ref="K18:K19"/>
    <mergeCell ref="C20:D21"/>
    <mergeCell ref="D16:I16"/>
    <mergeCell ref="B18:B19"/>
    <mergeCell ref="E18:E19"/>
    <mergeCell ref="P20:P21"/>
    <mergeCell ref="K20:K21"/>
    <mergeCell ref="N20:N21"/>
    <mergeCell ref="L20:M21"/>
    <mergeCell ref="L18:M19"/>
    <mergeCell ref="F20:F21"/>
    <mergeCell ref="F18:F19"/>
    <mergeCell ref="P18:P19"/>
    <mergeCell ref="B17:D17"/>
    <mergeCell ref="I36:I37"/>
    <mergeCell ref="E32:E33"/>
    <mergeCell ref="B22:B23"/>
    <mergeCell ref="E22:E23"/>
    <mergeCell ref="F22:F23"/>
    <mergeCell ref="H22:H23"/>
    <mergeCell ref="E30:E31"/>
    <mergeCell ref="B32:B33"/>
    <mergeCell ref="B36:B37"/>
    <mergeCell ref="C22:D23"/>
    <mergeCell ref="B34:B35"/>
    <mergeCell ref="K24:K25"/>
    <mergeCell ref="B24:B25"/>
    <mergeCell ref="E24:E25"/>
    <mergeCell ref="F24:F25"/>
    <mergeCell ref="K34:K35"/>
    <mergeCell ref="G24:G25"/>
    <mergeCell ref="F34:F35"/>
    <mergeCell ref="F32:F33"/>
    <mergeCell ref="C34:D35"/>
    <mergeCell ref="C24:D25"/>
    <mergeCell ref="C30:D31"/>
    <mergeCell ref="F30:F31"/>
    <mergeCell ref="K32:K33"/>
    <mergeCell ref="D28:I28"/>
    <mergeCell ref="B29:D29"/>
    <mergeCell ref="I29:I30"/>
    <mergeCell ref="B30:B31"/>
    <mergeCell ref="C36:D37"/>
    <mergeCell ref="E34:E35"/>
    <mergeCell ref="K36:K37"/>
    <mergeCell ref="G30:G31"/>
    <mergeCell ref="G32:G33"/>
    <mergeCell ref="G34:G35"/>
    <mergeCell ref="K30:K31"/>
    <mergeCell ref="H30:H31"/>
    <mergeCell ref="C32:D33"/>
    <mergeCell ref="H34:H35"/>
    <mergeCell ref="E36:E37"/>
    <mergeCell ref="F36:F37"/>
    <mergeCell ref="O36:O37"/>
    <mergeCell ref="Q36:Q37"/>
    <mergeCell ref="N36:N37"/>
    <mergeCell ref="N34:N35"/>
    <mergeCell ref="O34:O35"/>
    <mergeCell ref="L36:M37"/>
    <mergeCell ref="E14:G14"/>
    <mergeCell ref="I17:I18"/>
    <mergeCell ref="I19:I20"/>
    <mergeCell ref="C18:D19"/>
    <mergeCell ref="N38:P38"/>
    <mergeCell ref="G6:G7"/>
    <mergeCell ref="G8:G9"/>
    <mergeCell ref="G10:G11"/>
    <mergeCell ref="G12:G13"/>
    <mergeCell ref="G18:G19"/>
    <mergeCell ref="K17:M17"/>
    <mergeCell ref="H20:H21"/>
    <mergeCell ref="K29:M29"/>
    <mergeCell ref="H24:H25"/>
    <mergeCell ref="L26:M26"/>
    <mergeCell ref="O24:O25"/>
    <mergeCell ref="K22:K23"/>
    <mergeCell ref="L28:R28"/>
    <mergeCell ref="E38:G38"/>
    <mergeCell ref="E26:G26"/>
    <mergeCell ref="G20:G21"/>
    <mergeCell ref="G22:G23"/>
    <mergeCell ref="L38:M38"/>
    <mergeCell ref="P36:P37"/>
    <mergeCell ref="G36:G37"/>
    <mergeCell ref="H36:H37"/>
    <mergeCell ref="I31:I32"/>
    <mergeCell ref="H32:H33"/>
  </mergeCells>
  <printOptions horizontalCentered="1"/>
  <pageMargins left="0.11811023622047245" right="0.11811023622047245" top="0.11811023622047245" bottom="0.11811023622047245" header="0" footer="0"/>
  <pageSetup blackAndWhite="1" horizontalDpi="300" verticalDpi="300" orientation="landscape" paperSize="9" scale="90" r:id="rId3"/>
  <ignoredErrors>
    <ignoredError sqref="F6:F13 F18:F19 F21 F20 F23 F22 F25 F24 F30:F37 O8:O13 O18:O19 O30:O31 O22:O25 O20:O21 O34:O37 O32:O33 O6:O7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4">
    <tabColor rgb="FFC00000"/>
  </sheetPr>
  <dimension ref="B1:AC120"/>
  <sheetViews>
    <sheetView zoomScalePageLayoutView="0" workbookViewId="0" topLeftCell="A1">
      <selection activeCell="K62" sqref="K62"/>
    </sheetView>
  </sheetViews>
  <sheetFormatPr defaultColWidth="10.28125" defaultRowHeight="12.75"/>
  <cols>
    <col min="1" max="1" width="2.421875" style="8" customWidth="1"/>
    <col min="2" max="2" width="1.7109375" style="8" customWidth="1"/>
    <col min="3" max="3" width="32.28125" style="8" customWidth="1"/>
    <col min="4" max="4" width="11.8515625" style="8" customWidth="1"/>
    <col min="5" max="6" width="7.7109375" style="8" customWidth="1"/>
    <col min="7" max="7" width="5.7109375" style="8" customWidth="1"/>
    <col min="8" max="8" width="8.8515625" style="8" customWidth="1"/>
    <col min="9" max="9" width="7.140625" style="8" customWidth="1"/>
    <col min="10" max="10" width="1.1484375" style="8" customWidth="1"/>
    <col min="11" max="11" width="7.140625" style="8" customWidth="1"/>
    <col min="12" max="12" width="1.57421875" style="8" customWidth="1"/>
    <col min="13" max="13" width="4.7109375" style="8" customWidth="1"/>
    <col min="14" max="14" width="16.421875" style="8" customWidth="1"/>
    <col min="15" max="15" width="7.7109375" style="8" customWidth="1"/>
    <col min="16" max="16" width="22.421875" style="8" customWidth="1"/>
    <col min="17" max="16384" width="10.28125" style="8" customWidth="1"/>
  </cols>
  <sheetData>
    <row r="1" spans="3:4" ht="7.5" customHeight="1">
      <c r="C1" s="17"/>
      <c r="D1" s="17"/>
    </row>
    <row r="2" spans="3:15" ht="23.25" customHeight="1">
      <c r="C2" s="602" t="s">
        <v>258</v>
      </c>
      <c r="D2" s="603" t="str">
        <f>'Tlačivo na zostavy'!$X$24</f>
        <v>1.</v>
      </c>
      <c r="E2" s="1334" t="s">
        <v>259</v>
      </c>
      <c r="F2" s="1334"/>
      <c r="G2" s="1334"/>
      <c r="H2" s="1334"/>
      <c r="I2" s="1334"/>
      <c r="J2" s="1334"/>
      <c r="K2" s="1334"/>
      <c r="L2" s="601"/>
      <c r="N2" s="1226" t="s">
        <v>154</v>
      </c>
      <c r="O2" s="1227"/>
    </row>
    <row r="3" spans="2:15" ht="4.5" customHeight="1"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N3" s="1318"/>
      <c r="O3" s="1319"/>
    </row>
    <row r="4" spans="3:17" ht="23.25">
      <c r="C4" s="1335" t="s">
        <v>260</v>
      </c>
      <c r="D4" s="1335"/>
      <c r="E4" s="1335"/>
      <c r="F4" s="1335"/>
      <c r="G4" s="1335"/>
      <c r="H4" s="1335"/>
      <c r="I4" s="1336" t="str">
        <f>'Tlačivo na zostavy'!$Z$29</f>
        <v>2023 - 24.</v>
      </c>
      <c r="J4" s="1336"/>
      <c r="K4" s="1336"/>
      <c r="N4" s="1228"/>
      <c r="O4" s="1229"/>
      <c r="P4"/>
      <c r="Q4"/>
    </row>
    <row r="5" spans="3:17" ht="4.5" customHeight="1">
      <c r="C5" s="277"/>
      <c r="D5" s="278"/>
      <c r="E5" s="278"/>
      <c r="F5" s="278"/>
      <c r="G5" s="278"/>
      <c r="H5" s="278"/>
      <c r="I5" s="278"/>
      <c r="J5" s="278"/>
      <c r="K5" s="278"/>
      <c r="N5" s="285"/>
      <c r="O5" s="285"/>
      <c r="P5"/>
      <c r="Q5"/>
    </row>
    <row r="6" spans="3:17" ht="23.25">
      <c r="C6" s="1337" t="str">
        <f>'Tlačivo na zostavy'!$X$27</f>
        <v>Podbrezová</v>
      </c>
      <c r="D6" s="1337"/>
      <c r="E6" s="1337"/>
      <c r="F6" s="1324">
        <f>'Tlačivo na zostavy'!$Z$25</f>
        <v>45376</v>
      </c>
      <c r="G6" s="1324"/>
      <c r="H6" s="1324"/>
      <c r="I6" s="1324"/>
      <c r="J6" s="214"/>
      <c r="K6" s="214"/>
      <c r="N6"/>
      <c r="O6"/>
      <c r="P6"/>
      <c r="Q6"/>
    </row>
    <row r="7" spans="3:17" ht="4.5" customHeight="1">
      <c r="C7" s="279"/>
      <c r="D7" s="279"/>
      <c r="E7" s="279"/>
      <c r="F7" s="280"/>
      <c r="G7" s="280"/>
      <c r="H7" s="280"/>
      <c r="I7" s="280"/>
      <c r="J7" s="214"/>
      <c r="K7" s="214"/>
      <c r="N7"/>
      <c r="O7"/>
      <c r="P7"/>
      <c r="Q7"/>
    </row>
    <row r="8" spans="2:17" ht="9" customHeight="1" thickBo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N8"/>
      <c r="O8"/>
      <c r="P8"/>
      <c r="Q8"/>
    </row>
    <row r="9" spans="2:19" ht="18" customHeight="1" thickTop="1">
      <c r="B9" s="18"/>
      <c r="C9" s="229" t="str">
        <f>'Tlačivo na zostavy'!$D$4</f>
        <v>FTC KO Fiľakovo</v>
      </c>
      <c r="D9" s="192" t="s">
        <v>8</v>
      </c>
      <c r="E9" s="193" t="s">
        <v>2</v>
      </c>
      <c r="F9" s="193" t="s">
        <v>9</v>
      </c>
      <c r="G9" s="194" t="s">
        <v>10</v>
      </c>
      <c r="H9" s="193" t="s">
        <v>4</v>
      </c>
      <c r="I9" s="195"/>
      <c r="J9" s="196"/>
      <c r="K9" s="200"/>
      <c r="L9" s="18"/>
      <c r="N9" s="1325" t="s">
        <v>157</v>
      </c>
      <c r="O9" s="1252"/>
      <c r="P9" s="1253"/>
      <c r="Q9"/>
      <c r="R9"/>
      <c r="S9" s="282"/>
    </row>
    <row r="10" spans="2:18" ht="19.5" customHeight="1">
      <c r="B10" s="18"/>
      <c r="C10" s="198" t="str">
        <f>CLEAN('Zápis tur_ Pc Výkony'!B6)</f>
        <v>Knapp Damian</v>
      </c>
      <c r="D10" s="461">
        <f>'Zápis tur_ Pc Výkony'!$C$6</f>
        <v>0</v>
      </c>
      <c r="E10" s="147">
        <f>'Zápis tur_ Pc Výkony'!E6</f>
        <v>406</v>
      </c>
      <c r="F10" s="151">
        <f>'Zápis tur_ Pc Výkony'!F6</f>
        <v>205</v>
      </c>
      <c r="G10" s="149">
        <f>'Zápis tur_ Pc Výkony'!$G$6</f>
        <v>1</v>
      </c>
      <c r="H10" s="90">
        <f>E10+F10</f>
        <v>611</v>
      </c>
      <c r="K10" s="201"/>
      <c r="L10" s="18"/>
      <c r="M10" s="19"/>
      <c r="N10" s="1257"/>
      <c r="O10" s="1258"/>
      <c r="P10" s="1259"/>
      <c r="Q10"/>
      <c r="R10"/>
    </row>
    <row r="11" spans="2:18" ht="19.5" customHeight="1">
      <c r="B11" s="18"/>
      <c r="C11" s="198" t="str">
        <f>CLEAN('Zápis tur_ Pc Výkony'!B8)</f>
        <v>Kluka Róbert</v>
      </c>
      <c r="D11" s="461">
        <f>'Zápis tur_ Pc Výkony'!$C$8</f>
        <v>0</v>
      </c>
      <c r="E11" s="147">
        <f>'Zápis tur_ Pc Výkony'!E8</f>
        <v>358</v>
      </c>
      <c r="F11" s="151">
        <f>'Zápis tur_ Pc Výkony'!F8</f>
        <v>186</v>
      </c>
      <c r="G11" s="149">
        <f>'Zápis tur_ Pc Výkony'!$G$8</f>
        <v>5</v>
      </c>
      <c r="H11" s="90">
        <f>E11+F11</f>
        <v>544</v>
      </c>
      <c r="I11" s="1320" t="s">
        <v>7</v>
      </c>
      <c r="K11" s="1322" t="s">
        <v>6</v>
      </c>
      <c r="L11" s="18"/>
      <c r="M11" s="19"/>
      <c r="N11" s="1257" t="s">
        <v>158</v>
      </c>
      <c r="O11" s="1258"/>
      <c r="P11" s="1259"/>
      <c r="Q11"/>
      <c r="R11"/>
    </row>
    <row r="12" spans="2:18" ht="19.5" customHeight="1" thickBot="1">
      <c r="B12" s="18"/>
      <c r="C12" s="198" t="str">
        <f>CLEAN('Zápis tur_ Pc Výkony'!B10)</f>
        <v>Kovács Patrik</v>
      </c>
      <c r="D12" s="461">
        <f>'Zápis tur_ Pc Výkony'!$C$10</f>
        <v>0</v>
      </c>
      <c r="E12" s="147">
        <f>'Zápis tur_ Pc Výkony'!E10</f>
        <v>375</v>
      </c>
      <c r="F12" s="151">
        <f>'Zápis tur_ Pc Výkony'!F10</f>
        <v>190</v>
      </c>
      <c r="G12" s="149">
        <f>'Zápis tur_ Pc Výkony'!$G$10</f>
        <v>4</v>
      </c>
      <c r="H12" s="90">
        <f>E12+F12</f>
        <v>565</v>
      </c>
      <c r="I12" s="1321"/>
      <c r="K12" s="1323"/>
      <c r="L12" s="18"/>
      <c r="M12" s="19"/>
      <c r="N12" s="1254"/>
      <c r="O12" s="1255"/>
      <c r="P12" s="1256"/>
      <c r="Q12"/>
      <c r="R12"/>
    </row>
    <row r="13" spans="2:17" ht="19.5" customHeight="1" thickBot="1">
      <c r="B13" s="18"/>
      <c r="C13" s="198" t="str">
        <f>CLEAN('Zápis tur_ Pc Výkony'!B12)</f>
        <v>Bódiová Linda</v>
      </c>
      <c r="D13" s="461">
        <f>'Zápis tur_ Pc Výkony'!$C$12</f>
        <v>0</v>
      </c>
      <c r="E13" s="147">
        <f>'Zápis tur_ Pc Výkony'!E12</f>
        <v>363</v>
      </c>
      <c r="F13" s="151">
        <f>'Zápis tur_ Pc Výkony'!F12</f>
        <v>181</v>
      </c>
      <c r="G13" s="149">
        <f>'Zápis tur_ Pc Výkony'!$G$12</f>
        <v>8</v>
      </c>
      <c r="H13" s="90">
        <f>E13+F13</f>
        <v>544</v>
      </c>
      <c r="I13" s="186" t="str">
        <f>'Zápis tur_ Pc Výkony'!$I$14</f>
        <v>2</v>
      </c>
      <c r="J13" s="161"/>
      <c r="K13" s="202" t="str">
        <f>'Zápis tur_ Pc Výkony'!$I$7</f>
        <v>5</v>
      </c>
      <c r="L13" s="18"/>
      <c r="M13" s="19"/>
      <c r="N13" s="284"/>
      <c r="O13" s="284"/>
      <c r="P13" s="284"/>
      <c r="Q13"/>
    </row>
    <row r="14" spans="2:17" ht="22.5" customHeight="1" thickBot="1">
      <c r="B14" s="18"/>
      <c r="C14" s="199"/>
      <c r="D14" s="187"/>
      <c r="E14" s="188"/>
      <c r="F14" s="188"/>
      <c r="G14" s="189"/>
      <c r="H14" s="190">
        <f>SUM('Zápis tur_ Pc Výkony'!H14)</f>
        <v>2264</v>
      </c>
      <c r="I14" s="191"/>
      <c r="J14" s="191"/>
      <c r="K14" s="203"/>
      <c r="L14" s="18"/>
      <c r="N14" s="1325" t="s">
        <v>159</v>
      </c>
      <c r="O14" s="1252"/>
      <c r="P14" s="1253"/>
      <c r="Q14"/>
    </row>
    <row r="15" spans="2:17" ht="6.75" customHeight="1" thickBot="1" thickTop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N15" s="1257"/>
      <c r="O15" s="1258"/>
      <c r="P15" s="1259"/>
      <c r="Q15"/>
    </row>
    <row r="16" spans="2:16" ht="18" customHeight="1" thickBot="1" thickTop="1">
      <c r="B16" s="18"/>
      <c r="C16" s="229" t="str">
        <f>'Tlačivo na zostavy'!$D$15</f>
        <v>KKZ Hlohovec</v>
      </c>
      <c r="D16" s="192" t="s">
        <v>8</v>
      </c>
      <c r="E16" s="193" t="s">
        <v>2</v>
      </c>
      <c r="F16" s="193" t="s">
        <v>9</v>
      </c>
      <c r="G16" s="193" t="s">
        <v>10</v>
      </c>
      <c r="H16" s="204" t="s">
        <v>4</v>
      </c>
      <c r="I16" s="195"/>
      <c r="J16" s="196"/>
      <c r="K16" s="200"/>
      <c r="L16" s="18"/>
      <c r="N16" s="1254"/>
      <c r="O16" s="1255"/>
      <c r="P16" s="1256"/>
    </row>
    <row r="17" spans="2:12" ht="19.5" customHeight="1">
      <c r="B17" s="18"/>
      <c r="C17" s="198" t="str">
        <f>CLEAN('Zápis tur_ Pc Výkony'!B18)</f>
        <v>Krišková Andrea</v>
      </c>
      <c r="D17" s="461">
        <f>'Zápis tur_ Pc Výkony'!$C$18</f>
        <v>0</v>
      </c>
      <c r="E17" s="147">
        <f>'Zápis tur_ Pc Výkony'!E18</f>
        <v>358</v>
      </c>
      <c r="F17" s="151">
        <f>'Zápis tur_ Pc Výkony'!F18</f>
        <v>174</v>
      </c>
      <c r="G17" s="149">
        <f>'Zápis tur_ Pc Výkony'!$G$18</f>
        <v>2</v>
      </c>
      <c r="H17" s="90">
        <f>E17+F17</f>
        <v>532</v>
      </c>
      <c r="K17" s="201"/>
      <c r="L17" s="18"/>
    </row>
    <row r="18" spans="2:12" ht="19.5" customHeight="1">
      <c r="B18" s="18"/>
      <c r="C18" s="198" t="str">
        <f>CLEAN('Zápis tur_ Pc Výkony'!B20)</f>
        <v>Záturová Dominika </v>
      </c>
      <c r="D18" s="461">
        <f>'Zápis tur_ Pc Výkony'!$C$20</f>
        <v>0</v>
      </c>
      <c r="E18" s="147">
        <f>'Zápis tur_ Pc Výkony'!E20</f>
        <v>361</v>
      </c>
      <c r="F18" s="151">
        <f>'Zápis tur_ Pc Výkony'!F20</f>
        <v>174</v>
      </c>
      <c r="G18" s="149">
        <f>'Zápis tur_ Pc Výkony'!$G$20</f>
        <v>8</v>
      </c>
      <c r="H18" s="90">
        <f>E18+F18</f>
        <v>535</v>
      </c>
      <c r="I18" s="1326" t="s">
        <v>7</v>
      </c>
      <c r="K18" s="1322" t="s">
        <v>6</v>
      </c>
      <c r="L18" s="18"/>
    </row>
    <row r="19" spans="2:12" ht="19.5" customHeight="1">
      <c r="B19" s="18"/>
      <c r="C19" s="198" t="str">
        <f>CLEAN('Zápis tur_ Pc Výkony'!B22)</f>
        <v>Andreánska Zuzana</v>
      </c>
      <c r="D19" s="461">
        <f>'Zápis tur_ Pc Výkony'!$C$22</f>
        <v>0</v>
      </c>
      <c r="E19" s="147">
        <f>'Zápis tur_ Pc Výkony'!E22</f>
        <v>367</v>
      </c>
      <c r="F19" s="151">
        <f>'Zápis tur_ Pc Výkony'!F22</f>
        <v>193</v>
      </c>
      <c r="G19" s="149">
        <f>'Zápis tur_ Pc Výkony'!$G$22</f>
        <v>5</v>
      </c>
      <c r="H19" s="90">
        <f>E19+F19</f>
        <v>560</v>
      </c>
      <c r="I19" s="1327"/>
      <c r="K19" s="1323"/>
      <c r="L19" s="18"/>
    </row>
    <row r="20" spans="2:17" ht="19.5" customHeight="1">
      <c r="B20" s="18"/>
      <c r="C20" s="198" t="str">
        <f>CLEAN('Zápis tur_ Pc Výkony'!B24)</f>
        <v>Matis Sofia</v>
      </c>
      <c r="D20" s="461">
        <f>'Zápis tur_ Pc Výkony'!$C$24</f>
        <v>0</v>
      </c>
      <c r="E20" s="147">
        <f>'Zápis tur_ Pc Výkony'!E24</f>
        <v>376</v>
      </c>
      <c r="F20" s="151">
        <f>'Zápis tur_ Pc Výkony'!F24</f>
        <v>211</v>
      </c>
      <c r="G20" s="149">
        <f>'Zápis tur_ Pc Výkony'!$G$24</f>
        <v>2</v>
      </c>
      <c r="H20" s="90">
        <f>E20+F20</f>
        <v>587</v>
      </c>
      <c r="I20" s="186" t="str">
        <f>'Zápis tur_ Pc Výkony'!$I$26</f>
        <v>3</v>
      </c>
      <c r="J20" s="161"/>
      <c r="K20" s="207" t="str">
        <f>'Zápis tur_ Pc Výkony'!$I$19</f>
        <v>4</v>
      </c>
      <c r="L20" s="18"/>
      <c r="O20"/>
      <c r="P20"/>
      <c r="Q20"/>
    </row>
    <row r="21" spans="2:17" ht="22.5" customHeight="1" thickBot="1">
      <c r="B21" s="18"/>
      <c r="C21" s="206"/>
      <c r="D21" s="205"/>
      <c r="E21" s="188"/>
      <c r="F21" s="188"/>
      <c r="G21" s="189"/>
      <c r="H21" s="190">
        <f>SUM('Zápis tur_ Pc Výkony'!H26)</f>
        <v>2214</v>
      </c>
      <c r="I21" s="191"/>
      <c r="J21" s="191"/>
      <c r="K21" s="203"/>
      <c r="L21" s="18"/>
      <c r="O21"/>
      <c r="P21"/>
      <c r="Q21"/>
    </row>
    <row r="22" spans="2:17" ht="6.75" customHeight="1" thickBot="1" thickTop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O22"/>
      <c r="P22"/>
      <c r="Q22"/>
    </row>
    <row r="23" spans="2:17" ht="18" customHeight="1" thickTop="1">
      <c r="B23" s="18"/>
      <c r="C23" s="229" t="str">
        <f>'Tlačivo na zostavy'!$D$26</f>
        <v>ŠK Železiarne Podbrezová</v>
      </c>
      <c r="D23" s="192" t="s">
        <v>8</v>
      </c>
      <c r="E23" s="193" t="s">
        <v>2</v>
      </c>
      <c r="F23" s="193" t="s">
        <v>9</v>
      </c>
      <c r="G23" s="193" t="s">
        <v>10</v>
      </c>
      <c r="H23" s="204" t="s">
        <v>4</v>
      </c>
      <c r="I23" s="195"/>
      <c r="J23" s="196"/>
      <c r="K23" s="200"/>
      <c r="L23" s="18"/>
      <c r="O23"/>
      <c r="P23"/>
      <c r="Q23"/>
    </row>
    <row r="24" spans="2:29" ht="19.5" customHeight="1">
      <c r="B24" s="18"/>
      <c r="C24" s="198" t="str">
        <f>CLEAN('Zápis tur_ Pc Výkony'!B30)</f>
        <v>Mócová Daniela</v>
      </c>
      <c r="D24" s="461">
        <f>'Zápis tur_ Pc Výkony'!$C$30</f>
        <v>0</v>
      </c>
      <c r="E24" s="147">
        <f>'Zápis tur_ Pc Výkony'!E30</f>
        <v>367</v>
      </c>
      <c r="F24" s="151">
        <f>'Zápis tur_ Pc Výkony'!F30</f>
        <v>216</v>
      </c>
      <c r="G24" s="149">
        <f>'Zápis tur_ Pc Výkony'!$G$30</f>
        <v>1</v>
      </c>
      <c r="H24" s="90">
        <f>E24+F24</f>
        <v>583</v>
      </c>
      <c r="K24" s="201"/>
      <c r="L24" s="18"/>
      <c r="O24"/>
      <c r="P24"/>
      <c r="Q24"/>
      <c r="S24"/>
      <c r="T24"/>
      <c r="U24"/>
      <c r="V24"/>
      <c r="W24"/>
      <c r="X24"/>
      <c r="Y24"/>
      <c r="Z24"/>
      <c r="AA24"/>
      <c r="AB24"/>
      <c r="AC24"/>
    </row>
    <row r="25" spans="2:29" ht="19.5" customHeight="1">
      <c r="B25" s="18"/>
      <c r="C25" s="198" t="str">
        <f>CLEAN('Zápis tur_ Pc Výkony'!B32)</f>
        <v>Balco Andrej</v>
      </c>
      <c r="D25" s="461">
        <f>'Zápis tur_ Pc Výkony'!$C$32</f>
        <v>0</v>
      </c>
      <c r="E25" s="147">
        <f>'Zápis tur_ Pc Výkony'!E32</f>
        <v>372</v>
      </c>
      <c r="F25" s="151">
        <f>'Zápis tur_ Pc Výkony'!F32</f>
        <v>197</v>
      </c>
      <c r="G25" s="149">
        <f>'Zápis tur_ Pc Výkony'!$G$32</f>
        <v>4</v>
      </c>
      <c r="H25" s="90">
        <f>E25+F25</f>
        <v>569</v>
      </c>
      <c r="I25" s="1326" t="s">
        <v>7</v>
      </c>
      <c r="K25" s="1322" t="s">
        <v>6</v>
      </c>
      <c r="L25" s="18"/>
      <c r="O25"/>
      <c r="P25"/>
      <c r="Q25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</row>
    <row r="26" spans="2:28" ht="19.5" customHeight="1">
      <c r="B26" s="18"/>
      <c r="C26" s="198" t="str">
        <f>CLEAN('Zápis tur_ Pc Výkony'!B34)</f>
        <v>Bánik Matúš</v>
      </c>
      <c r="D26" s="461">
        <f>'Zápis tur_ Pc Výkony'!$C$34</f>
        <v>0</v>
      </c>
      <c r="E26" s="147">
        <f>'Zápis tur_ Pc Výkony'!E34</f>
        <v>384</v>
      </c>
      <c r="F26" s="151">
        <f>'Zápis tur_ Pc Výkony'!F34</f>
        <v>173</v>
      </c>
      <c r="G26" s="149">
        <f>'Zápis tur_ Pc Výkony'!$G$34</f>
        <v>5</v>
      </c>
      <c r="H26" s="90">
        <f>E26+F26</f>
        <v>557</v>
      </c>
      <c r="I26" s="1327"/>
      <c r="K26" s="1323"/>
      <c r="L26" s="18"/>
      <c r="O26"/>
      <c r="P26"/>
      <c r="Q26"/>
      <c r="T26"/>
      <c r="U26"/>
      <c r="V26"/>
      <c r="W26"/>
      <c r="X26"/>
      <c r="Y26"/>
      <c r="Z26"/>
      <c r="AA26"/>
      <c r="AB26"/>
    </row>
    <row r="27" spans="2:12" ht="19.5" customHeight="1">
      <c r="B27" s="18"/>
      <c r="C27" s="198" t="str">
        <f>CLEAN('Zápis tur_ Pc Výkony'!B36)</f>
        <v>Sabová Šarlota</v>
      </c>
      <c r="D27" s="461">
        <f>'Zápis tur_ Pc Výkony'!$C$36</f>
        <v>0</v>
      </c>
      <c r="E27" s="147">
        <f>'Zápis tur_ Pc Výkony'!E36</f>
        <v>394</v>
      </c>
      <c r="F27" s="151">
        <f>'Zápis tur_ Pc Výkony'!F36</f>
        <v>197</v>
      </c>
      <c r="G27" s="149">
        <f>'Zápis tur_ Pc Výkony'!$G$36</f>
        <v>4</v>
      </c>
      <c r="H27" s="90">
        <f>E27+F27</f>
        <v>591</v>
      </c>
      <c r="I27" s="186" t="str">
        <f>'Zápis tur_ Pc Výkony'!$I$38</f>
        <v>1</v>
      </c>
      <c r="J27" s="161"/>
      <c r="K27" s="207" t="str">
        <f>'Zápis tur_ Pc Výkony'!$I$31</f>
        <v>7</v>
      </c>
      <c r="L27" s="18"/>
    </row>
    <row r="28" spans="2:12" ht="22.5" customHeight="1" thickBot="1">
      <c r="B28" s="18"/>
      <c r="C28" s="208"/>
      <c r="D28" s="205"/>
      <c r="E28" s="188"/>
      <c r="F28" s="188"/>
      <c r="G28" s="189"/>
      <c r="H28" s="190">
        <f>SUM('Zápis tur_ Pc Výkony'!H38)</f>
        <v>2300</v>
      </c>
      <c r="I28" s="191"/>
      <c r="J28" s="191"/>
      <c r="K28" s="203"/>
      <c r="L28" s="18"/>
    </row>
    <row r="29" spans="2:12" ht="6.75" customHeight="1" thickBot="1" thickTop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2:12" ht="18" customHeight="1" thickTop="1">
      <c r="B30" s="18"/>
      <c r="C30" s="197" t="str">
        <f>'Tlačivo na zostavy'!$J$4</f>
        <v>MKK Stará Turá</v>
      </c>
      <c r="D30" s="192" t="s">
        <v>8</v>
      </c>
      <c r="E30" s="193" t="s">
        <v>2</v>
      </c>
      <c r="F30" s="193" t="s">
        <v>9</v>
      </c>
      <c r="G30" s="193" t="s">
        <v>10</v>
      </c>
      <c r="H30" s="204" t="s">
        <v>4</v>
      </c>
      <c r="I30" s="195"/>
      <c r="J30" s="196"/>
      <c r="K30" s="200"/>
      <c r="L30" s="18"/>
    </row>
    <row r="31" spans="2:12" ht="19.5" customHeight="1">
      <c r="B31" s="18"/>
      <c r="C31" s="198" t="str">
        <f>CLEAN('Zápis tur_ Pc Výkony'!K6)</f>
        <v>Gordíková Nina / 71. Redaj Marek</v>
      </c>
      <c r="D31" s="461">
        <f>'Zápis tur_ Pc Výkony'!$L$6</f>
        <v>0</v>
      </c>
      <c r="E31" s="147">
        <f>'Zápis tur_ Pc Výkony'!N6</f>
        <v>330</v>
      </c>
      <c r="F31" s="151">
        <f>'Zápis tur_ Pc Výkony'!O6</f>
        <v>174</v>
      </c>
      <c r="G31" s="149">
        <f>'Zápis tur_ Pc Výkony'!$P$6</f>
        <v>11</v>
      </c>
      <c r="H31" s="90">
        <f>E31+F31</f>
        <v>504</v>
      </c>
      <c r="K31" s="201"/>
      <c r="L31" s="18"/>
    </row>
    <row r="32" spans="2:12" ht="19.5" customHeight="1">
      <c r="B32" s="18"/>
      <c r="C32" s="198" t="str">
        <f>CLEAN('Zápis tur_ Pc Výkony'!K8)</f>
        <v>Bies Lukáš</v>
      </c>
      <c r="D32" s="461">
        <f>'Zápis tur_ Pc Výkony'!$L$8</f>
        <v>0</v>
      </c>
      <c r="E32" s="147">
        <f>'Zápis tur_ Pc Výkony'!N8</f>
        <v>376</v>
      </c>
      <c r="F32" s="151">
        <f>'Zápis tur_ Pc Výkony'!O8</f>
        <v>195</v>
      </c>
      <c r="G32" s="149">
        <f>'Zápis tur_ Pc Výkony'!$P$8</f>
        <v>4</v>
      </c>
      <c r="H32" s="90">
        <f>E32+F32</f>
        <v>571</v>
      </c>
      <c r="I32" s="1326" t="s">
        <v>7</v>
      </c>
      <c r="K32" s="1322" t="s">
        <v>6</v>
      </c>
      <c r="L32" s="18"/>
    </row>
    <row r="33" spans="2:12" ht="19.5" customHeight="1">
      <c r="B33" s="18"/>
      <c r="C33" s="198" t="str">
        <f>CLEAN('Zápis tur_ Pc Výkony'!K10)</f>
        <v>Siváková Aneta</v>
      </c>
      <c r="D33" s="461">
        <f>'Zápis tur_ Pc Výkony'!$L$10</f>
        <v>0</v>
      </c>
      <c r="E33" s="147">
        <f>'Zápis tur_ Pc Výkony'!N10</f>
        <v>386</v>
      </c>
      <c r="F33" s="151">
        <f>'Zápis tur_ Pc Výkony'!O10</f>
        <v>176</v>
      </c>
      <c r="G33" s="149">
        <f>'Zápis tur_ Pc Výkony'!$P$10</f>
        <v>3</v>
      </c>
      <c r="H33" s="90">
        <f>E33+F33</f>
        <v>562</v>
      </c>
      <c r="I33" s="1327"/>
      <c r="K33" s="1323"/>
      <c r="L33" s="18"/>
    </row>
    <row r="34" spans="2:17" ht="19.5" customHeight="1">
      <c r="B34" s="18"/>
      <c r="C34" s="198" t="str">
        <f>CLEAN('Zápis tur_ Pc Výkony'!K12)</f>
        <v>Bičian Martin</v>
      </c>
      <c r="D34" s="461">
        <f>'Zápis tur_ Pc Výkony'!$L$12</f>
        <v>0</v>
      </c>
      <c r="E34" s="147">
        <f>'Zápis tur_ Pc Výkony'!N12</f>
        <v>355</v>
      </c>
      <c r="F34" s="151">
        <f>'Zápis tur_ Pc Výkony'!O12</f>
        <v>142</v>
      </c>
      <c r="G34" s="149">
        <f>'Zápis tur_ Pc Výkony'!$P$12</f>
        <v>7</v>
      </c>
      <c r="H34" s="90">
        <f>E34+F34</f>
        <v>497</v>
      </c>
      <c r="I34" s="162" t="str">
        <f>'Zápis tur_ Pc Výkony'!$R$14</f>
        <v>6</v>
      </c>
      <c r="J34" s="163"/>
      <c r="K34" s="209" t="str">
        <f>'Zápis tur_ Pc Výkony'!$R$7</f>
        <v>1</v>
      </c>
      <c r="L34" s="18"/>
      <c r="Q34"/>
    </row>
    <row r="35" spans="2:12" ht="22.5" customHeight="1" thickBot="1">
      <c r="B35" s="18"/>
      <c r="C35" s="208"/>
      <c r="D35" s="187"/>
      <c r="E35" s="188"/>
      <c r="F35" s="188"/>
      <c r="G35" s="189"/>
      <c r="H35" s="190">
        <f>SUM('Zápis tur_ Pc Výkony'!Q14)</f>
        <v>2134</v>
      </c>
      <c r="I35" s="191"/>
      <c r="J35" s="191"/>
      <c r="K35" s="203"/>
      <c r="L35" s="18"/>
    </row>
    <row r="36" spans="2:12" ht="6.75" customHeight="1" thickBot="1" thickTop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2:12" ht="18" customHeight="1" thickTop="1">
      <c r="B37" s="18"/>
      <c r="C37" s="197" t="str">
        <f>'Tlačivo na zostavy'!$J$15</f>
        <v>TJ Tatran Spišská Nová Ves</v>
      </c>
      <c r="D37" s="192" t="s">
        <v>8</v>
      </c>
      <c r="E37" s="193" t="s">
        <v>2</v>
      </c>
      <c r="F37" s="193" t="s">
        <v>9</v>
      </c>
      <c r="G37" s="193" t="s">
        <v>10</v>
      </c>
      <c r="H37" s="204" t="s">
        <v>4</v>
      </c>
      <c r="I37" s="195"/>
      <c r="J37" s="196"/>
      <c r="K37" s="200"/>
      <c r="L37" s="18"/>
    </row>
    <row r="38" spans="2:12" ht="19.5" customHeight="1">
      <c r="B38" s="18"/>
      <c r="C38" s="198" t="str">
        <f>CLEAN('Zápis tur_ Pc Výkony'!K18)</f>
        <v>Ogurčak Denis</v>
      </c>
      <c r="D38" s="461">
        <f>'Zápis tur_ Pc Výkony'!$L$18</f>
        <v>0</v>
      </c>
      <c r="E38" s="147">
        <f>'Zápis tur_ Pc Výkony'!N18</f>
        <v>378</v>
      </c>
      <c r="F38" s="151">
        <f>'Zápis tur_ Pc Výkony'!O18</f>
        <v>194</v>
      </c>
      <c r="G38" s="149">
        <f>'Zápis tur_ Pc Výkony'!$P$18</f>
        <v>4</v>
      </c>
      <c r="H38" s="90">
        <f>E38+F38</f>
        <v>572</v>
      </c>
      <c r="K38" s="201"/>
      <c r="L38" s="18"/>
    </row>
    <row r="39" spans="2:12" ht="19.5" customHeight="1">
      <c r="B39" s="18"/>
      <c r="C39" s="198" t="str">
        <f>CLEAN('Zápis tur_ Pc Výkony'!K20)</f>
        <v>Šubová Viktória</v>
      </c>
      <c r="D39" s="461">
        <f>'Zápis tur_ Pc Výkony'!$L$20</f>
        <v>0</v>
      </c>
      <c r="E39" s="147">
        <f>'Zápis tur_ Pc Výkony'!N20</f>
        <v>377</v>
      </c>
      <c r="F39" s="151">
        <f>'Zápis tur_ Pc Výkony'!O20</f>
        <v>170</v>
      </c>
      <c r="G39" s="149">
        <f>'Zápis tur_ Pc Výkony'!$P$20</f>
        <v>8</v>
      </c>
      <c r="H39" s="90">
        <f>E39+F39</f>
        <v>547</v>
      </c>
      <c r="I39" s="1326" t="s">
        <v>7</v>
      </c>
      <c r="K39" s="1322" t="s">
        <v>6</v>
      </c>
      <c r="L39" s="18"/>
    </row>
    <row r="40" spans="2:12" ht="19.5" customHeight="1">
      <c r="B40" s="18"/>
      <c r="C40" s="198" t="str">
        <f>CLEAN('Zápis tur_ Pc Výkony'!K22)</f>
        <v>Jakubov Hugo</v>
      </c>
      <c r="D40" s="461">
        <f>'Zápis tur_ Pc Výkony'!$L$22</f>
        <v>0</v>
      </c>
      <c r="E40" s="147">
        <f>'Zápis tur_ Pc Výkony'!N22</f>
        <v>379</v>
      </c>
      <c r="F40" s="151">
        <f>'Zápis tur_ Pc Výkony'!O22</f>
        <v>192</v>
      </c>
      <c r="G40" s="149">
        <f>'Zápis tur_ Pc Výkony'!$P$22</f>
        <v>7</v>
      </c>
      <c r="H40" s="90">
        <f>E40+F40</f>
        <v>571</v>
      </c>
      <c r="I40" s="1327"/>
      <c r="K40" s="1323"/>
      <c r="L40" s="18"/>
    </row>
    <row r="41" spans="2:12" ht="19.5" customHeight="1">
      <c r="B41" s="18"/>
      <c r="C41" s="198" t="str">
        <f>CLEAN('Zápis tur_ Pc Výkony'!K24)</f>
        <v>Benko Andrej / 15. Géciová Lenka</v>
      </c>
      <c r="D41" s="461">
        <f>'Zápis tur_ Pc Výkony'!$L$24</f>
        <v>0</v>
      </c>
      <c r="E41" s="147">
        <f>'Zápis tur_ Pc Výkony'!N24</f>
        <v>349</v>
      </c>
      <c r="F41" s="151">
        <f>'Zápis tur_ Pc Výkony'!O24</f>
        <v>167</v>
      </c>
      <c r="G41" s="149">
        <f>'Zápis tur_ Pc Výkony'!$P$24</f>
        <v>11</v>
      </c>
      <c r="H41" s="90">
        <f>E41+F41</f>
        <v>516</v>
      </c>
      <c r="I41" s="162" t="str">
        <f>'Zápis tur_ Pc Výkony'!$R$26</f>
        <v>4</v>
      </c>
      <c r="J41" s="163"/>
      <c r="K41" s="209" t="str">
        <f>'Zápis tur_ Pc Výkony'!$R$19</f>
        <v>3</v>
      </c>
      <c r="L41" s="18"/>
    </row>
    <row r="42" spans="2:12" ht="22.5" customHeight="1" thickBot="1">
      <c r="B42" s="18"/>
      <c r="C42" s="208"/>
      <c r="D42" s="205"/>
      <c r="E42" s="188"/>
      <c r="F42" s="188"/>
      <c r="G42" s="189"/>
      <c r="H42" s="190">
        <f>SUM('Zápis tur_ Pc Výkony'!Q26)</f>
        <v>2206</v>
      </c>
      <c r="I42" s="191"/>
      <c r="J42" s="191"/>
      <c r="K42" s="203"/>
      <c r="L42" s="18"/>
    </row>
    <row r="43" spans="2:12" ht="6.75" customHeight="1" thickBot="1" thickTop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2:12" ht="18" customHeight="1" thickTop="1">
      <c r="B44" s="18"/>
      <c r="C44" s="197" t="str">
        <f>'Tlačivo na zostavy'!$J$26</f>
        <v>KO Žarnovica</v>
      </c>
      <c r="D44" s="192" t="s">
        <v>8</v>
      </c>
      <c r="E44" s="193" t="s">
        <v>2</v>
      </c>
      <c r="F44" s="193" t="s">
        <v>9</v>
      </c>
      <c r="G44" s="193" t="s">
        <v>10</v>
      </c>
      <c r="H44" s="204" t="s">
        <v>4</v>
      </c>
      <c r="I44" s="195"/>
      <c r="J44" s="196"/>
      <c r="K44" s="200"/>
      <c r="L44" s="18"/>
    </row>
    <row r="45" spans="2:12" ht="19.5" customHeight="1">
      <c r="B45" s="18"/>
      <c r="C45" s="198" t="str">
        <f>CLEAN('Zápis tur_ Pc Výkony'!K30)</f>
        <v>Varga Simon</v>
      </c>
      <c r="D45" s="461">
        <f>'Zápis tur_ Pc Výkony'!$L$30</f>
        <v>0</v>
      </c>
      <c r="E45" s="147">
        <f>'Zápis tur_ Pc Výkony'!N30</f>
        <v>365</v>
      </c>
      <c r="F45" s="151">
        <f>'Zápis tur_ Pc Výkony'!O30</f>
        <v>191</v>
      </c>
      <c r="G45" s="149">
        <f>'Zápis tur_ Pc Výkony'!$P$30</f>
        <v>4</v>
      </c>
      <c r="H45" s="90">
        <f>E45+F45</f>
        <v>556</v>
      </c>
      <c r="K45" s="201"/>
      <c r="L45" s="18"/>
    </row>
    <row r="46" spans="2:12" ht="19.5" customHeight="1">
      <c r="B46" s="18"/>
      <c r="C46" s="198" t="str">
        <f>CLEAN('Zápis tur_ Pc Výkony'!K32)</f>
        <v>Šmondrk Matúš</v>
      </c>
      <c r="D46" s="461">
        <f>'Zápis tur_ Pc Výkony'!$L$32</f>
        <v>0</v>
      </c>
      <c r="E46" s="147">
        <f>'Zápis tur_ Pc Výkony'!N32</f>
        <v>410</v>
      </c>
      <c r="F46" s="151">
        <f>'Zápis tur_ Pc Výkony'!O32</f>
        <v>187</v>
      </c>
      <c r="G46" s="149">
        <f>'Zápis tur_ Pc Výkony'!$P$32</f>
        <v>5</v>
      </c>
      <c r="H46" s="90">
        <f>E46+F46</f>
        <v>597</v>
      </c>
      <c r="I46" s="1326" t="s">
        <v>7</v>
      </c>
      <c r="K46" s="1322" t="s">
        <v>6</v>
      </c>
      <c r="L46" s="18"/>
    </row>
    <row r="47" spans="2:12" ht="19.5" customHeight="1">
      <c r="B47" s="18"/>
      <c r="C47" s="198" t="str">
        <f>CLEAN('Zápis tur_ Pc Výkony'!K34)</f>
        <v>Šmondrková Hanka</v>
      </c>
      <c r="D47" s="461">
        <f>'Zápis tur_ Pc Výkony'!$L$34</f>
        <v>0</v>
      </c>
      <c r="E47" s="147">
        <f>'Zápis tur_ Pc Výkony'!N34</f>
        <v>362</v>
      </c>
      <c r="F47" s="151">
        <f>'Zápis tur_ Pc Výkony'!O34</f>
        <v>153</v>
      </c>
      <c r="G47" s="149">
        <f>'Zápis tur_ Pc Výkony'!$P$34</f>
        <v>9</v>
      </c>
      <c r="H47" s="90">
        <f>E47+F47</f>
        <v>515</v>
      </c>
      <c r="I47" s="1327"/>
      <c r="K47" s="1323"/>
      <c r="L47" s="18"/>
    </row>
    <row r="48" spans="2:12" ht="19.5" customHeight="1">
      <c r="B48" s="18"/>
      <c r="C48" s="212" t="str">
        <f>CLEAN('Zápis tur_ Pc Výkony'!K36)</f>
        <v>Frimová Sofia</v>
      </c>
      <c r="D48" s="462">
        <f>'Zápis tur_ Pc Výkony'!$L$36</f>
        <v>0</v>
      </c>
      <c r="E48" s="148">
        <f>'Zápis tur_ Pc Výkony'!N36</f>
        <v>346</v>
      </c>
      <c r="F48" s="152">
        <f>'Zápis tur_ Pc Výkony'!O36</f>
        <v>181</v>
      </c>
      <c r="G48" s="150">
        <f>'Zápis tur_ Pc Výkony'!$P$36</f>
        <v>4</v>
      </c>
      <c r="H48" s="146">
        <f>E48+F48</f>
        <v>527</v>
      </c>
      <c r="I48" s="162" t="str">
        <f>'Zápis tur_ Pc Výkony'!$R$38</f>
        <v>5</v>
      </c>
      <c r="J48" s="163"/>
      <c r="K48" s="209" t="str">
        <f>'Zápis tur_ Pc Výkony'!$R$31</f>
        <v>2</v>
      </c>
      <c r="L48" s="18"/>
    </row>
    <row r="49" spans="2:12" ht="22.5" customHeight="1" thickBot="1">
      <c r="B49" s="18"/>
      <c r="C49" s="208"/>
      <c r="D49" s="205"/>
      <c r="E49" s="210"/>
      <c r="F49" s="210"/>
      <c r="G49" s="211"/>
      <c r="H49" s="190">
        <f>SUM('Zápis tur_ Pc Výkony'!Q38)</f>
        <v>2195</v>
      </c>
      <c r="I49" s="191"/>
      <c r="J49" s="191"/>
      <c r="K49" s="203"/>
      <c r="L49" s="18"/>
    </row>
    <row r="50" spans="2:12" ht="9" customHeight="1" thickTop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ht="5.25" customHeight="1"/>
    <row r="52" ht="5.25" customHeight="1"/>
    <row r="53" ht="5.25" customHeight="1"/>
    <row r="54" ht="5.25" customHeight="1"/>
    <row r="55" spans="3:11" ht="12.75" customHeight="1">
      <c r="C55" s="137"/>
      <c r="D55" s="1338"/>
      <c r="E55" s="1338"/>
      <c r="F55" s="1338"/>
      <c r="G55" s="1338"/>
      <c r="H55" s="1338"/>
      <c r="I55" s="1338"/>
      <c r="J55" s="1339"/>
      <c r="K55" s="1340"/>
    </row>
    <row r="56" spans="3:11" ht="21" customHeight="1">
      <c r="C56" s="1308" t="s">
        <v>56</v>
      </c>
      <c r="D56" s="1333" t="str">
        <f>'Zápis tur_ Pc Výkony'!$C$43</f>
        <v>Kažimír Martin</v>
      </c>
      <c r="E56" s="1333"/>
      <c r="F56" s="1333"/>
      <c r="G56" s="1333"/>
      <c r="H56" s="1333"/>
      <c r="I56" s="1333"/>
      <c r="J56" s="1331"/>
      <c r="K56" s="1332"/>
    </row>
    <row r="57" spans="3:11" ht="21" customHeight="1">
      <c r="C57" s="1308"/>
      <c r="D57" s="1333">
        <f>'Zápis tur_ Pc Výkony'!$C$45</f>
        <v>0</v>
      </c>
      <c r="E57" s="1333"/>
      <c r="F57" s="1333"/>
      <c r="G57" s="1333"/>
      <c r="H57" s="1333"/>
      <c r="I57" s="1333"/>
      <c r="J57" s="1331"/>
      <c r="K57" s="1332"/>
    </row>
    <row r="58" spans="3:11" ht="6" customHeight="1">
      <c r="C58" s="32"/>
      <c r="D58" s="22"/>
      <c r="E58" s="22"/>
      <c r="F58" s="22"/>
      <c r="G58" s="22"/>
      <c r="H58" s="22"/>
      <c r="I58" s="22"/>
      <c r="J58" s="22"/>
      <c r="K58" s="16"/>
    </row>
    <row r="59" ht="10.5" customHeight="1"/>
    <row r="60" spans="3:11" ht="18" customHeight="1">
      <c r="C60" s="215" t="s">
        <v>11</v>
      </c>
      <c r="D60" s="606" t="str">
        <f>'Zápis tur_ Pc Výkony'!$C$49</f>
        <v>10:00</v>
      </c>
      <c r="E60" s="20"/>
      <c r="F60" s="20"/>
      <c r="G60" s="138" t="s">
        <v>69</v>
      </c>
      <c r="H60" s="226"/>
      <c r="I60" s="220"/>
      <c r="J60" s="220"/>
      <c r="K60" s="221" t="str">
        <f>'Zápis tur_ Pc Výkony'!$I$49</f>
        <v>20</v>
      </c>
    </row>
    <row r="61" spans="3:11" ht="5.25" customHeight="1">
      <c r="C61" s="216"/>
      <c r="D61" s="219"/>
      <c r="E61" s="24"/>
      <c r="F61" s="24"/>
      <c r="G61" s="24"/>
      <c r="H61" s="227"/>
      <c r="I61" s="222"/>
      <c r="J61" s="222"/>
      <c r="K61" s="223"/>
    </row>
    <row r="62" spans="3:11" ht="18" customHeight="1">
      <c r="C62" s="217" t="s">
        <v>12</v>
      </c>
      <c r="D62" s="607" t="str">
        <f>'Zápis tur_ Pc Výkony'!$C$51</f>
        <v>15:30</v>
      </c>
      <c r="E62" s="22"/>
      <c r="F62" s="22"/>
      <c r="G62" s="25"/>
      <c r="H62" s="228" t="s">
        <v>13</v>
      </c>
      <c r="I62" s="224"/>
      <c r="J62" s="224"/>
      <c r="K62" s="225" t="str">
        <f>'Zápis tur_ Pc Výkony'!$I$51</f>
        <v>50</v>
      </c>
    </row>
    <row r="63" ht="10.5" customHeight="1"/>
    <row r="64" spans="3:11" ht="12.75">
      <c r="C64" s="1329" t="s">
        <v>84</v>
      </c>
      <c r="D64" s="1330"/>
      <c r="E64" s="66"/>
      <c r="F64" s="66"/>
      <c r="G64" s="66"/>
      <c r="H64" s="66"/>
      <c r="I64" s="66"/>
      <c r="J64" s="66"/>
      <c r="K64" s="67"/>
    </row>
    <row r="65" spans="3:11" ht="12.75">
      <c r="C65" s="68"/>
      <c r="D65" s="69"/>
      <c r="E65" s="69"/>
      <c r="F65" s="69"/>
      <c r="G65" s="69"/>
      <c r="H65" s="69"/>
      <c r="I65" s="69"/>
      <c r="J65" s="69"/>
      <c r="K65" s="70"/>
    </row>
    <row r="66" spans="3:11" ht="12.75">
      <c r="C66" s="68"/>
      <c r="D66" s="69"/>
      <c r="E66" s="69"/>
      <c r="F66" s="69"/>
      <c r="G66" s="69"/>
      <c r="H66" s="69"/>
      <c r="I66" s="69"/>
      <c r="J66" s="69"/>
      <c r="K66" s="70"/>
    </row>
    <row r="67" spans="3:11" ht="12.75">
      <c r="C67" s="68"/>
      <c r="D67" s="69"/>
      <c r="E67" s="69"/>
      <c r="F67" s="69"/>
      <c r="G67" s="69"/>
      <c r="H67" s="69"/>
      <c r="I67" s="69"/>
      <c r="J67" s="69"/>
      <c r="K67" s="70"/>
    </row>
    <row r="68" spans="3:11" ht="12.75">
      <c r="C68" s="68"/>
      <c r="D68" s="69"/>
      <c r="E68" s="69"/>
      <c r="F68" s="69"/>
      <c r="G68" s="69"/>
      <c r="H68" s="69"/>
      <c r="I68" s="69"/>
      <c r="J68" s="69"/>
      <c r="K68" s="70"/>
    </row>
    <row r="69" spans="3:11" ht="12.75">
      <c r="C69" s="68"/>
      <c r="D69" s="69"/>
      <c r="E69" s="69"/>
      <c r="F69" s="69"/>
      <c r="G69" s="69"/>
      <c r="H69" s="69"/>
      <c r="I69" s="69"/>
      <c r="J69" s="69"/>
      <c r="K69" s="70"/>
    </row>
    <row r="70" spans="3:11" ht="12.75">
      <c r="C70" s="68"/>
      <c r="D70" s="69"/>
      <c r="E70" s="69"/>
      <c r="F70" s="69"/>
      <c r="G70" s="69"/>
      <c r="H70" s="69"/>
      <c r="I70" s="69"/>
      <c r="J70" s="69"/>
      <c r="K70" s="70"/>
    </row>
    <row r="71" spans="3:11" ht="12.75">
      <c r="C71" s="71"/>
      <c r="D71" s="72"/>
      <c r="E71" s="72"/>
      <c r="F71" s="72"/>
      <c r="G71" s="72"/>
      <c r="H71" s="72"/>
      <c r="I71" s="72"/>
      <c r="J71" s="72"/>
      <c r="K71" s="73"/>
    </row>
    <row r="72" ht="10.5" customHeight="1"/>
    <row r="73" spans="3:11" ht="12.75">
      <c r="C73" s="184" t="s">
        <v>85</v>
      </c>
      <c r="D73" s="74"/>
      <c r="E73" s="74"/>
      <c r="F73" s="74"/>
      <c r="G73" s="74"/>
      <c r="H73" s="74"/>
      <c r="I73" s="74"/>
      <c r="J73" s="74"/>
      <c r="K73" s="75"/>
    </row>
    <row r="74" spans="3:11" ht="15">
      <c r="C74" s="79"/>
      <c r="D74" s="69"/>
      <c r="E74" s="69"/>
      <c r="F74" s="69"/>
      <c r="G74" s="69"/>
      <c r="H74" s="69"/>
      <c r="I74" s="69"/>
      <c r="J74" s="69"/>
      <c r="K74" s="76"/>
    </row>
    <row r="75" spans="3:11" ht="12.75">
      <c r="C75" s="80"/>
      <c r="D75" s="69"/>
      <c r="E75" s="69"/>
      <c r="F75" s="69"/>
      <c r="G75" s="69"/>
      <c r="H75" s="69"/>
      <c r="I75" s="69"/>
      <c r="J75" s="69"/>
      <c r="K75" s="76"/>
    </row>
    <row r="76" spans="3:11" ht="12.75">
      <c r="C76" s="80"/>
      <c r="D76" s="69"/>
      <c r="E76" s="69"/>
      <c r="F76" s="69"/>
      <c r="G76" s="69"/>
      <c r="H76" s="69"/>
      <c r="I76" s="69"/>
      <c r="J76" s="69"/>
      <c r="K76" s="76"/>
    </row>
    <row r="77" spans="3:11" ht="12.75">
      <c r="C77" s="80"/>
      <c r="D77" s="69"/>
      <c r="E77" s="69"/>
      <c r="F77" s="69"/>
      <c r="G77" s="69"/>
      <c r="H77" s="69"/>
      <c r="I77" s="69"/>
      <c r="J77" s="69"/>
      <c r="K77" s="76"/>
    </row>
    <row r="78" spans="3:11" ht="12.75">
      <c r="C78" s="80"/>
      <c r="D78" s="69"/>
      <c r="E78" s="69"/>
      <c r="F78" s="69"/>
      <c r="G78" s="69"/>
      <c r="H78" s="69"/>
      <c r="I78" s="69"/>
      <c r="J78" s="69"/>
      <c r="K78" s="76"/>
    </row>
    <row r="79" spans="3:11" ht="12.75">
      <c r="C79" s="80"/>
      <c r="D79" s="69"/>
      <c r="E79" s="69"/>
      <c r="F79" s="69"/>
      <c r="G79" s="69"/>
      <c r="H79" s="69"/>
      <c r="I79" s="69"/>
      <c r="J79" s="69"/>
      <c r="K79" s="76"/>
    </row>
    <row r="80" spans="3:11" ht="12.75">
      <c r="C80" s="80"/>
      <c r="D80" s="69"/>
      <c r="E80" s="69"/>
      <c r="F80" s="69"/>
      <c r="G80" s="69"/>
      <c r="H80" s="69"/>
      <c r="I80" s="69"/>
      <c r="J80" s="69"/>
      <c r="K80" s="76"/>
    </row>
    <row r="81" spans="3:11" ht="12.75">
      <c r="C81" s="81"/>
      <c r="D81" s="77"/>
      <c r="E81" s="77"/>
      <c r="F81" s="77"/>
      <c r="G81" s="77"/>
      <c r="H81" s="77"/>
      <c r="I81" s="77"/>
      <c r="J81" s="77"/>
      <c r="K81" s="78"/>
    </row>
    <row r="82" ht="10.5" customHeight="1"/>
    <row r="83" spans="3:11" ht="12.75">
      <c r="C83" s="1329" t="s">
        <v>86</v>
      </c>
      <c r="D83" s="1330"/>
      <c r="E83" s="1330"/>
      <c r="F83" s="1330"/>
      <c r="G83" s="1330"/>
      <c r="H83" s="1330"/>
      <c r="I83" s="66"/>
      <c r="J83" s="66"/>
      <c r="K83" s="67"/>
    </row>
    <row r="84" spans="3:11" ht="12.75">
      <c r="C84" s="68"/>
      <c r="D84" s="69"/>
      <c r="E84" s="69"/>
      <c r="F84" s="69"/>
      <c r="G84" s="69"/>
      <c r="H84" s="69"/>
      <c r="I84" s="69"/>
      <c r="J84" s="69"/>
      <c r="K84" s="70"/>
    </row>
    <row r="85" spans="3:11" ht="12.75">
      <c r="C85" s="68"/>
      <c r="D85" s="69"/>
      <c r="E85" s="69"/>
      <c r="F85" s="69"/>
      <c r="G85" s="69"/>
      <c r="H85" s="69"/>
      <c r="I85" s="69"/>
      <c r="J85" s="69"/>
      <c r="K85" s="70"/>
    </row>
    <row r="86" spans="3:11" ht="12.75">
      <c r="C86" s="68"/>
      <c r="D86" s="69"/>
      <c r="E86" s="69"/>
      <c r="F86" s="69"/>
      <c r="G86" s="69"/>
      <c r="H86" s="69"/>
      <c r="I86" s="69"/>
      <c r="J86" s="69"/>
      <c r="K86" s="70"/>
    </row>
    <row r="87" spans="3:11" ht="12.75">
      <c r="C87" s="68"/>
      <c r="D87" s="69"/>
      <c r="E87" s="69"/>
      <c r="F87" s="69"/>
      <c r="G87" s="69"/>
      <c r="H87" s="69"/>
      <c r="I87" s="69"/>
      <c r="J87" s="69"/>
      <c r="K87" s="70"/>
    </row>
    <row r="88" spans="3:11" ht="12.75">
      <c r="C88" s="68"/>
      <c r="D88" s="69"/>
      <c r="E88" s="69"/>
      <c r="F88" s="69"/>
      <c r="G88" s="69"/>
      <c r="H88" s="69"/>
      <c r="I88" s="69"/>
      <c r="J88" s="69"/>
      <c r="K88" s="70"/>
    </row>
    <row r="89" spans="3:11" ht="12.75">
      <c r="C89" s="68"/>
      <c r="D89" s="69"/>
      <c r="E89" s="69"/>
      <c r="F89" s="69"/>
      <c r="G89" s="69"/>
      <c r="H89" s="69"/>
      <c r="I89" s="69"/>
      <c r="J89" s="69"/>
      <c r="K89" s="70"/>
    </row>
    <row r="90" spans="3:11" ht="12.75">
      <c r="C90" s="71"/>
      <c r="D90" s="72"/>
      <c r="E90" s="72"/>
      <c r="F90" s="72"/>
      <c r="G90" s="72"/>
      <c r="H90" s="72"/>
      <c r="I90" s="72"/>
      <c r="J90" s="72"/>
      <c r="K90" s="73"/>
    </row>
    <row r="91" ht="10.5" customHeight="1"/>
    <row r="92" spans="3:11" ht="12.75">
      <c r="C92" s="93" t="s">
        <v>87</v>
      </c>
      <c r="D92" s="66"/>
      <c r="E92" s="66"/>
      <c r="F92" s="66"/>
      <c r="G92" s="66"/>
      <c r="H92" s="66"/>
      <c r="I92" s="66"/>
      <c r="J92" s="66"/>
      <c r="K92" s="67"/>
    </row>
    <row r="93" spans="3:11" ht="12.75" customHeight="1">
      <c r="C93" s="26"/>
      <c r="D93" s="69"/>
      <c r="E93" s="69"/>
      <c r="F93" s="69"/>
      <c r="G93" s="69"/>
      <c r="H93" s="69"/>
      <c r="I93" s="69"/>
      <c r="J93" s="69"/>
      <c r="K93" s="70"/>
    </row>
    <row r="94" spans="3:11" ht="12.75" customHeight="1">
      <c r="C94" s="26"/>
      <c r="D94" s="69"/>
      <c r="E94" s="69"/>
      <c r="F94" s="69"/>
      <c r="G94" s="69"/>
      <c r="H94" s="69"/>
      <c r="I94" s="69"/>
      <c r="J94" s="69"/>
      <c r="K94" s="70"/>
    </row>
    <row r="95" spans="3:11" ht="12.75" customHeight="1">
      <c r="C95" s="26"/>
      <c r="D95" s="69"/>
      <c r="E95" s="69"/>
      <c r="F95" s="69"/>
      <c r="G95" s="69"/>
      <c r="H95" s="69"/>
      <c r="I95" s="69"/>
      <c r="J95" s="69"/>
      <c r="K95" s="70"/>
    </row>
    <row r="96" spans="3:11" ht="12.75" customHeight="1">
      <c r="C96" s="68"/>
      <c r="D96" s="69"/>
      <c r="E96" s="69"/>
      <c r="F96" s="69"/>
      <c r="G96" s="69"/>
      <c r="H96" s="69"/>
      <c r="I96" s="69"/>
      <c r="J96" s="69"/>
      <c r="K96" s="70"/>
    </row>
    <row r="97" spans="3:11" ht="12.75">
      <c r="C97" s="68"/>
      <c r="D97" s="69"/>
      <c r="E97" s="69"/>
      <c r="F97" s="69"/>
      <c r="G97" s="69"/>
      <c r="H97" s="69"/>
      <c r="I97" s="69"/>
      <c r="J97" s="69"/>
      <c r="K97" s="70"/>
    </row>
    <row r="98" spans="3:11" ht="12.75">
      <c r="C98" s="68"/>
      <c r="D98" s="69"/>
      <c r="E98" s="69"/>
      <c r="F98" s="69"/>
      <c r="G98" s="69"/>
      <c r="H98" s="69"/>
      <c r="I98" s="69"/>
      <c r="J98" s="69"/>
      <c r="K98" s="70"/>
    </row>
    <row r="99" spans="3:11" ht="12.75">
      <c r="C99" s="68"/>
      <c r="D99" s="69"/>
      <c r="E99" s="69"/>
      <c r="F99" s="69"/>
      <c r="G99" s="69"/>
      <c r="H99" s="69"/>
      <c r="I99" s="69"/>
      <c r="J99" s="69"/>
      <c r="K99" s="70"/>
    </row>
    <row r="100" spans="3:11" ht="12.75">
      <c r="C100" s="68"/>
      <c r="D100" s="69"/>
      <c r="E100" s="69"/>
      <c r="F100" s="69"/>
      <c r="G100" s="69"/>
      <c r="H100" s="69"/>
      <c r="I100" s="69"/>
      <c r="J100" s="69"/>
      <c r="K100" s="70"/>
    </row>
    <row r="101" spans="3:11" ht="12.75">
      <c r="C101" s="71"/>
      <c r="D101" s="72"/>
      <c r="E101" s="72"/>
      <c r="F101" s="72"/>
      <c r="G101" s="72"/>
      <c r="H101" s="72"/>
      <c r="I101" s="72"/>
      <c r="J101" s="72"/>
      <c r="K101" s="73"/>
    </row>
    <row r="102" ht="10.5" customHeight="1"/>
    <row r="103" ht="10.5" customHeight="1"/>
    <row r="104" spans="3:11" ht="18.75" customHeight="1">
      <c r="C104" s="600" t="s">
        <v>58</v>
      </c>
      <c r="D104" s="98"/>
      <c r="E104" s="98"/>
      <c r="F104" s="98"/>
      <c r="G104" s="98"/>
      <c r="H104" s="98"/>
      <c r="I104" s="1270">
        <f>'Tlačivo na zostavy'!$Z$25</f>
        <v>45376</v>
      </c>
      <c r="J104" s="1270"/>
      <c r="K104" s="1328"/>
    </row>
    <row r="105" spans="3:11" ht="12.75">
      <c r="C105" s="21"/>
      <c r="D105" s="1135" t="s">
        <v>70</v>
      </c>
      <c r="E105" s="1135"/>
      <c r="F105" s="1135"/>
      <c r="G105" s="1135"/>
      <c r="H105" s="1135"/>
      <c r="I105" s="1135"/>
      <c r="K105" s="23"/>
    </row>
    <row r="106" spans="3:11" ht="12.75">
      <c r="C106" s="21"/>
      <c r="D106" s="99"/>
      <c r="E106" s="99"/>
      <c r="F106" s="99"/>
      <c r="G106" s="99"/>
      <c r="H106" s="99"/>
      <c r="I106" s="99"/>
      <c r="K106" s="23"/>
    </row>
    <row r="107" spans="3:11" ht="13.5" customHeight="1">
      <c r="C107" s="27" t="str">
        <f>'Tlačivo na zostavy'!$D$4</f>
        <v>FTC KO Fiľakovo</v>
      </c>
      <c r="D107" s="22"/>
      <c r="E107" s="22"/>
      <c r="F107" s="22"/>
      <c r="G107" s="22"/>
      <c r="H107" s="22"/>
      <c r="I107" s="22"/>
      <c r="K107" s="23"/>
    </row>
    <row r="108" spans="3:11" ht="12.75">
      <c r="C108" s="28"/>
      <c r="K108" s="23"/>
    </row>
    <row r="109" spans="3:11" ht="13.5" customHeight="1">
      <c r="C109" s="27" t="str">
        <f>'Tlačivo na zostavy'!$D$15</f>
        <v>KKZ Hlohovec</v>
      </c>
      <c r="D109" s="22"/>
      <c r="E109" s="22"/>
      <c r="F109" s="22"/>
      <c r="G109" s="22"/>
      <c r="H109" s="22"/>
      <c r="I109" s="22"/>
      <c r="K109" s="23"/>
    </row>
    <row r="110" spans="3:11" ht="12.75">
      <c r="C110" s="28"/>
      <c r="K110" s="23"/>
    </row>
    <row r="111" spans="3:11" ht="13.5" customHeight="1">
      <c r="C111" s="27" t="str">
        <f>'Tlačivo na zostavy'!$D$26</f>
        <v>ŠK Železiarne Podbrezová</v>
      </c>
      <c r="D111" s="31"/>
      <c r="E111" s="31"/>
      <c r="F111" s="31"/>
      <c r="G111" s="31"/>
      <c r="H111" s="31"/>
      <c r="I111" s="31"/>
      <c r="K111" s="23"/>
    </row>
    <row r="112" spans="3:11" ht="12.75">
      <c r="C112" s="28"/>
      <c r="K112" s="23"/>
    </row>
    <row r="113" spans="3:11" ht="13.5" customHeight="1">
      <c r="C113" s="27" t="str">
        <f>'Tlačivo na zostavy'!$J$4</f>
        <v>MKK Stará Turá</v>
      </c>
      <c r="D113" s="22"/>
      <c r="E113" s="22"/>
      <c r="F113" s="22"/>
      <c r="G113" s="22"/>
      <c r="H113" s="22"/>
      <c r="I113" s="22"/>
      <c r="K113" s="23"/>
    </row>
    <row r="114" spans="3:11" ht="12.75">
      <c r="C114" s="21"/>
      <c r="K114" s="23"/>
    </row>
    <row r="115" spans="3:11" ht="13.5" customHeight="1">
      <c r="C115" s="27" t="str">
        <f>'Tlačivo na zostavy'!$J$15</f>
        <v>TJ Tatran Spišská Nová Ves</v>
      </c>
      <c r="D115" s="22"/>
      <c r="E115" s="22"/>
      <c r="F115" s="22"/>
      <c r="G115" s="22"/>
      <c r="H115" s="22"/>
      <c r="I115" s="22"/>
      <c r="K115" s="23"/>
    </row>
    <row r="116" spans="3:11" ht="12.75">
      <c r="C116" s="21"/>
      <c r="K116" s="23"/>
    </row>
    <row r="117" spans="3:11" ht="13.5" customHeight="1">
      <c r="C117" s="27" t="str">
        <f>'Tlačivo na zostavy'!$J$26</f>
        <v>KO Žarnovica</v>
      </c>
      <c r="D117" s="22"/>
      <c r="E117" s="22"/>
      <c r="F117" s="22"/>
      <c r="G117" s="22"/>
      <c r="H117" s="22"/>
      <c r="I117" s="22"/>
      <c r="K117" s="23"/>
    </row>
    <row r="118" spans="3:11" ht="12.75">
      <c r="C118" s="21"/>
      <c r="K118" s="23"/>
    </row>
    <row r="119" spans="3:11" ht="12.75">
      <c r="C119" s="94" t="s">
        <v>57</v>
      </c>
      <c r="D119" s="31"/>
      <c r="E119" s="31"/>
      <c r="F119" s="31"/>
      <c r="G119" s="31"/>
      <c r="H119" s="31"/>
      <c r="I119" s="31"/>
      <c r="K119" s="95"/>
    </row>
    <row r="120" spans="3:11" ht="12.75">
      <c r="C120" s="96"/>
      <c r="D120" s="31"/>
      <c r="E120" s="31"/>
      <c r="F120" s="31"/>
      <c r="G120" s="31"/>
      <c r="H120" s="31"/>
      <c r="I120" s="31"/>
      <c r="J120" s="31"/>
      <c r="K120" s="97"/>
    </row>
  </sheetData>
  <sheetProtection selectLockedCells="1" selectUnlockedCells="1"/>
  <mergeCells count="31">
    <mergeCell ref="D55:I55"/>
    <mergeCell ref="K25:K26"/>
    <mergeCell ref="I32:I33"/>
    <mergeCell ref="C56:C57"/>
    <mergeCell ref="I18:I19"/>
    <mergeCell ref="N11:P12"/>
    <mergeCell ref="J55:K56"/>
    <mergeCell ref="K39:K40"/>
    <mergeCell ref="N14:P16"/>
    <mergeCell ref="D57:I57"/>
    <mergeCell ref="I39:I40"/>
    <mergeCell ref="E2:K2"/>
    <mergeCell ref="C4:H4"/>
    <mergeCell ref="I4:K4"/>
    <mergeCell ref="I46:I47"/>
    <mergeCell ref="C6:E6"/>
    <mergeCell ref="K32:K33"/>
    <mergeCell ref="K18:K19"/>
    <mergeCell ref="K46:K47"/>
    <mergeCell ref="D105:I105"/>
    <mergeCell ref="I104:K104"/>
    <mergeCell ref="C64:D64"/>
    <mergeCell ref="C83:H83"/>
    <mergeCell ref="J57:K57"/>
    <mergeCell ref="D56:I56"/>
    <mergeCell ref="N2:O4"/>
    <mergeCell ref="I11:I12"/>
    <mergeCell ref="K11:K12"/>
    <mergeCell ref="F6:I6"/>
    <mergeCell ref="N9:P10"/>
    <mergeCell ref="I25:I26"/>
  </mergeCells>
  <conditionalFormatting sqref="H10:H13 H17:H20 H24:H27 H31:H34 H38:H41 H45:H48">
    <cfRule type="cellIs" priority="8" dxfId="14" operator="lessThan">
      <formula>500</formula>
    </cfRule>
    <cfRule type="cellIs" priority="9" dxfId="13" operator="between">
      <formula>500</formula>
      <formula>539</formula>
    </cfRule>
    <cfRule type="cellIs" priority="10" dxfId="12" operator="between">
      <formula>540</formula>
      <formula>559</formula>
    </cfRule>
    <cfRule type="cellIs" priority="11" dxfId="15" operator="between">
      <formula>560</formula>
      <formula>579</formula>
    </cfRule>
    <cfRule type="cellIs" priority="12" dxfId="16" operator="between">
      <formula>580</formula>
      <formula>599</formula>
    </cfRule>
    <cfRule type="cellIs" priority="13" dxfId="17" operator="greaterThanOrEqual" stopIfTrue="1">
      <formula>600</formula>
    </cfRule>
  </conditionalFormatting>
  <conditionalFormatting sqref="H10:H13">
    <cfRule type="top10" priority="7" dxfId="6" rank="1" bottom="1"/>
  </conditionalFormatting>
  <conditionalFormatting sqref="H17:H20">
    <cfRule type="top10" priority="5" dxfId="6" rank="1" bottom="1"/>
  </conditionalFormatting>
  <conditionalFormatting sqref="H24:H27">
    <cfRule type="top10" priority="4" dxfId="6" rank="1" bottom="1"/>
  </conditionalFormatting>
  <conditionalFormatting sqref="H31:H34">
    <cfRule type="top10" priority="3" dxfId="6" rank="1" bottom="1"/>
  </conditionalFormatting>
  <conditionalFormatting sqref="H38:H41">
    <cfRule type="top10" priority="2" dxfId="6" rank="1" bottom="1"/>
  </conditionalFormatting>
  <conditionalFormatting sqref="H45:H48">
    <cfRule type="top10" priority="1" dxfId="6" rank="1" bottom="1"/>
  </conditionalFormatting>
  <printOptions horizontalCentered="1"/>
  <pageMargins left="0.11811023622047245" right="0.11811023622047245" top="0.11811023622047245" bottom="0.11811023622047245" header="0.5118110236220472" footer="0.11811023622047245"/>
  <pageSetup blackAndWhite="1" firstPageNumber="1" useFirstPageNumber="1"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5">
    <tabColor rgb="FF954ECA"/>
  </sheetPr>
  <dimension ref="B2:V12"/>
  <sheetViews>
    <sheetView showGridLines="0" zoomScale="75" zoomScaleNormal="75" zoomScalePageLayoutView="0" workbookViewId="0" topLeftCell="A1">
      <selection activeCell="A3" sqref="A3"/>
    </sheetView>
  </sheetViews>
  <sheetFormatPr defaultColWidth="10.7109375" defaultRowHeight="12.75"/>
  <cols>
    <col min="1" max="1" width="3.8515625" style="41" customWidth="1"/>
    <col min="2" max="2" width="4.7109375" style="60" customWidth="1"/>
    <col min="3" max="3" width="15.421875" style="61" customWidth="1"/>
    <col min="4" max="4" width="6.57421875" style="61" customWidth="1"/>
    <col min="5" max="5" width="34.28125" style="61" customWidth="1"/>
    <col min="6" max="6" width="15.57421875" style="61" customWidth="1"/>
    <col min="7" max="8" width="9.140625" style="61" customWidth="1"/>
    <col min="9" max="9" width="3.421875" style="61" customWidth="1"/>
    <col min="10" max="10" width="12.140625" style="61" customWidth="1"/>
    <col min="11" max="11" width="6.28125" style="61" customWidth="1"/>
    <col min="12" max="12" width="6.421875" style="61" customWidth="1"/>
    <col min="13" max="13" width="0.85546875" style="61" customWidth="1"/>
    <col min="14" max="20" width="10.7109375" style="61" customWidth="1"/>
    <col min="21" max="21" width="43.8515625" style="61" customWidth="1"/>
    <col min="22" max="16384" width="10.7109375" style="61" customWidth="1"/>
  </cols>
  <sheetData>
    <row r="2" spans="2:11" ht="36" customHeight="1">
      <c r="B2" s="1350" t="s">
        <v>227</v>
      </c>
      <c r="C2" s="1350"/>
      <c r="D2" s="552" t="str">
        <f>'Tlačivo na zostavy'!$X$24</f>
        <v>1.</v>
      </c>
      <c r="E2" s="1350" t="s">
        <v>246</v>
      </c>
      <c r="F2" s="1350"/>
      <c r="G2" s="1350"/>
      <c r="H2" s="1350"/>
      <c r="I2" s="465"/>
      <c r="K2" s="62"/>
    </row>
    <row r="3" spans="2:11" ht="17.25" customHeight="1">
      <c r="B3" s="464"/>
      <c r="C3" s="464"/>
      <c r="D3" s="546"/>
      <c r="E3" s="464"/>
      <c r="F3" s="464"/>
      <c r="G3" s="546"/>
      <c r="H3" s="464"/>
      <c r="I3" s="464"/>
      <c r="K3" s="62"/>
    </row>
    <row r="4" spans="2:11" ht="36" customHeight="1">
      <c r="B4" s="463"/>
      <c r="C4" s="1352" t="str">
        <f>'Tlačivo na zostavy'!$X$27</f>
        <v>Podbrezová</v>
      </c>
      <c r="D4" s="1352"/>
      <c r="E4" s="1352"/>
      <c r="F4" s="1351">
        <f>'Tlačivo na zostavy'!$Z$25</f>
        <v>45376</v>
      </c>
      <c r="G4" s="1351"/>
      <c r="H4" s="1351"/>
      <c r="I4" s="60"/>
      <c r="K4" s="62"/>
    </row>
    <row r="5" spans="2:11" ht="21.75" customHeight="1">
      <c r="B5" s="213"/>
      <c r="C5" s="213"/>
      <c r="D5" s="213"/>
      <c r="E5" s="213"/>
      <c r="F5" s="213"/>
      <c r="G5" s="213"/>
      <c r="H5" s="213"/>
      <c r="I5" s="60"/>
      <c r="K5" s="62"/>
    </row>
    <row r="6" spans="6:10" ht="31.5" customHeight="1" thickBot="1">
      <c r="F6" s="233" t="s">
        <v>45</v>
      </c>
      <c r="G6" s="233" t="s">
        <v>7</v>
      </c>
      <c r="H6" s="233" t="s">
        <v>6</v>
      </c>
      <c r="J6" s="41"/>
    </row>
    <row r="7" spans="2:14" ht="39.75" customHeight="1" thickTop="1">
      <c r="B7" s="230" t="s">
        <v>21</v>
      </c>
      <c r="C7" s="642" t="str">
        <f>'Zápis tur_ Pc Výkony'!$D$28</f>
        <v>ŠK Železiarne Podbrezová</v>
      </c>
      <c r="D7" s="572"/>
      <c r="E7" s="573"/>
      <c r="F7" s="566">
        <f>'Zápis tur_ Pc Výkony'!$H$38</f>
        <v>2300</v>
      </c>
      <c r="G7" s="645" t="str">
        <f>'Zápis tur_ Pc Výkony'!$I$38</f>
        <v>1</v>
      </c>
      <c r="H7" s="567" t="str">
        <f>'Zápis tur_ Pc Výkony'!$I$31</f>
        <v>7</v>
      </c>
      <c r="J7" s="41"/>
      <c r="K7" s="1344" t="s">
        <v>231</v>
      </c>
      <c r="L7" s="1345"/>
      <c r="M7" s="1345"/>
      <c r="N7" s="1346"/>
    </row>
    <row r="8" spans="2:14" ht="39.75" customHeight="1" thickBot="1">
      <c r="B8" s="231" t="s">
        <v>22</v>
      </c>
      <c r="C8" s="643" t="str">
        <f>'Zápis tur_ Pc Výkony'!$D$4</f>
        <v>FTC KO Fiľakovo</v>
      </c>
      <c r="D8" s="574"/>
      <c r="E8" s="575"/>
      <c r="F8" s="568">
        <f>'Zápis tur_ Pc Výkony'!$H$14</f>
        <v>2264</v>
      </c>
      <c r="G8" s="646" t="str">
        <f>'Zápis tur_ Pc Výkony'!$I$14</f>
        <v>2</v>
      </c>
      <c r="H8" s="569" t="str">
        <f>'Zápis tur_ Pc Výkony'!$I$7</f>
        <v>5</v>
      </c>
      <c r="J8" s="41"/>
      <c r="K8" s="1347"/>
      <c r="L8" s="1348"/>
      <c r="M8" s="1348"/>
      <c r="N8" s="1349"/>
    </row>
    <row r="9" spans="2:10" ht="39.75" customHeight="1" thickBot="1">
      <c r="B9" s="231" t="s">
        <v>23</v>
      </c>
      <c r="C9" s="643" t="str">
        <f>'Zápis tur_ Pc Výkony'!$D$16</f>
        <v>KKZ Hlohovec</v>
      </c>
      <c r="D9" s="574"/>
      <c r="E9" s="575"/>
      <c r="F9" s="568">
        <f>'Zápis tur_ Pc Výkony'!$H$26</f>
        <v>2214</v>
      </c>
      <c r="G9" s="646" t="str">
        <f>'Zápis tur_ Pc Výkony'!$I$26</f>
        <v>3</v>
      </c>
      <c r="H9" s="569" t="str">
        <f>'Zápis tur_ Pc Výkony'!$I$19</f>
        <v>4</v>
      </c>
      <c r="I9" s="62"/>
      <c r="J9" s="41"/>
    </row>
    <row r="10" spans="2:21" ht="39.75" customHeight="1">
      <c r="B10" s="231" t="s">
        <v>24</v>
      </c>
      <c r="C10" s="643" t="str">
        <f>'Zápis tur_ Pc Výkony'!$M$16</f>
        <v>TJ Tatran Spišská Nová Ves</v>
      </c>
      <c r="D10" s="574"/>
      <c r="E10" s="575"/>
      <c r="F10" s="568">
        <f>'Zápis tur_ Pc Výkony'!$Q$26</f>
        <v>2206</v>
      </c>
      <c r="G10" s="646" t="str">
        <f>'Zápis tur_ Pc Výkony'!$R$26</f>
        <v>4</v>
      </c>
      <c r="H10" s="569" t="str">
        <f>'Zápis tur_ Pc Výkony'!$R$19</f>
        <v>3</v>
      </c>
      <c r="J10"/>
      <c r="K10" s="1251" t="s">
        <v>243</v>
      </c>
      <c r="L10" s="1353"/>
      <c r="M10" s="1353"/>
      <c r="N10" s="1354"/>
      <c r="R10"/>
      <c r="S10"/>
      <c r="T10"/>
      <c r="U10"/>
    </row>
    <row r="11" spans="2:22" ht="39.75" customHeight="1" thickBot="1">
      <c r="B11" s="231" t="s">
        <v>25</v>
      </c>
      <c r="C11" s="643" t="str">
        <f>'Zápis tur_ Pc Výkony'!$L$28</f>
        <v>KO Žarnovica</v>
      </c>
      <c r="D11" s="574"/>
      <c r="E11" s="575"/>
      <c r="F11" s="568">
        <f>'Zápis tur_ Pc Výkony'!$Q$38</f>
        <v>2195</v>
      </c>
      <c r="G11" s="646" t="str">
        <f>'Zápis tur_ Pc Výkony'!$R$38</f>
        <v>5</v>
      </c>
      <c r="H11" s="569" t="str">
        <f>'Zápis tur_ Pc Výkony'!$R$31</f>
        <v>2</v>
      </c>
      <c r="J11" s="41"/>
      <c r="K11" s="1341" t="s">
        <v>244</v>
      </c>
      <c r="L11" s="1342"/>
      <c r="M11" s="1342"/>
      <c r="N11" s="1343"/>
      <c r="R11"/>
      <c r="S11"/>
      <c r="T11"/>
      <c r="U11"/>
      <c r="V11"/>
    </row>
    <row r="12" spans="2:10" ht="39.75" customHeight="1" thickBot="1">
      <c r="B12" s="232" t="s">
        <v>26</v>
      </c>
      <c r="C12" s="644" t="str">
        <f>'Zápis tur_ Pc Výkony'!$L$4</f>
        <v>MKK Stará Turá</v>
      </c>
      <c r="D12" s="576"/>
      <c r="E12" s="577"/>
      <c r="F12" s="570">
        <f>'Zápis tur_ Pc Výkony'!$Q$14</f>
        <v>2134</v>
      </c>
      <c r="G12" s="647" t="str">
        <f>'Zápis tur_ Pc Výkony'!$R$14</f>
        <v>6</v>
      </c>
      <c r="H12" s="571" t="str">
        <f>'Zápis tur_ Pc Výkony'!$R$7</f>
        <v>1</v>
      </c>
      <c r="J12" s="41"/>
    </row>
    <row r="13" ht="13.5" thickTop="1"/>
    <row r="22" ht="24" customHeight="1"/>
  </sheetData>
  <sheetProtection password="D7F9" sheet="1" selectLockedCells="1" selectUnlockedCells="1"/>
  <mergeCells count="7">
    <mergeCell ref="K11:N11"/>
    <mergeCell ref="K7:N8"/>
    <mergeCell ref="E2:H2"/>
    <mergeCell ref="B2:C2"/>
    <mergeCell ref="F4:H4"/>
    <mergeCell ref="C4:E4"/>
    <mergeCell ref="K10:N10"/>
  </mergeCells>
  <printOptions/>
  <pageMargins left="0.07874015748031496" right="0.07874015748031496" top="0.7874015748031497" bottom="0.7874015748031497" header="0" footer="0.11811023622047245"/>
  <pageSetup blackAndWhite="1" firstPageNumber="1" useFirstPageNumber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6">
    <tabColor rgb="FF00CC00"/>
  </sheetPr>
  <dimension ref="B2:AK47"/>
  <sheetViews>
    <sheetView showGridLines="0" tabSelected="1" zoomScale="75" zoomScaleNormal="75" zoomScalePageLayoutView="0" workbookViewId="0" topLeftCell="A1">
      <selection activeCell="L2" sqref="L2"/>
    </sheetView>
  </sheetViews>
  <sheetFormatPr defaultColWidth="9.140625" defaultRowHeight="12.75"/>
  <cols>
    <col min="1" max="1" width="1.28515625" style="41" customWidth="1"/>
    <col min="2" max="2" width="4.00390625" style="59" customWidth="1"/>
    <col min="3" max="3" width="37.28125" style="41" customWidth="1"/>
    <col min="4" max="4" width="14.421875" style="48" customWidth="1"/>
    <col min="5" max="5" width="25.28125" style="41" customWidth="1"/>
    <col min="6" max="7" width="8.28125" style="41" customWidth="1"/>
    <col min="8" max="8" width="6.28125" style="41" customWidth="1"/>
    <col min="9" max="9" width="9.140625" style="41" customWidth="1"/>
    <col min="10" max="10" width="3.00390625" style="41" customWidth="1"/>
    <col min="11" max="11" width="9.140625" style="41" customWidth="1"/>
    <col min="12" max="12" width="15.8515625" style="41" customWidth="1"/>
    <col min="13" max="16" width="4.00390625" style="41" customWidth="1"/>
    <col min="17" max="17" width="30.28125" style="41" customWidth="1"/>
    <col min="18" max="18" width="6.00390625" style="41" customWidth="1"/>
    <col min="19" max="19" width="8.00390625" style="41" customWidth="1"/>
    <col min="20" max="21" width="4.8515625" style="41" customWidth="1"/>
    <col min="22" max="22" width="8.00390625" style="41" customWidth="1"/>
    <col min="23" max="24" width="4.8515625" style="41" customWidth="1"/>
    <col min="25" max="25" width="8.00390625" style="41" customWidth="1"/>
    <col min="26" max="27" width="4.8515625" style="41" customWidth="1"/>
    <col min="28" max="28" width="8.00390625" style="41" customWidth="1"/>
    <col min="29" max="30" width="5.00390625" style="41" customWidth="1"/>
    <col min="31" max="31" width="10.57421875" style="41" customWidth="1"/>
    <col min="32" max="32" width="6.421875" style="41" customWidth="1"/>
    <col min="33" max="33" width="9.140625" style="41" customWidth="1"/>
    <col min="34" max="34" width="6.421875" style="41" customWidth="1"/>
    <col min="35" max="35" width="6.421875" style="41" hidden="1" customWidth="1"/>
    <col min="36" max="37" width="5.00390625" style="41" hidden="1" customWidth="1"/>
    <col min="38" max="38" width="3.7109375" style="41" customWidth="1"/>
    <col min="39" max="16384" width="9.140625" style="41" customWidth="1"/>
  </cols>
  <sheetData>
    <row r="1" ht="6.75" customHeight="1"/>
    <row r="2" spans="2:32" ht="26.25" customHeight="1">
      <c r="B2" s="1355" t="s">
        <v>233</v>
      </c>
      <c r="C2" s="1355"/>
      <c r="D2" s="545" t="str">
        <f>'Tlačivo na zostavy'!$X$24</f>
        <v>1.</v>
      </c>
      <c r="E2" s="609" t="s">
        <v>268</v>
      </c>
      <c r="F2" s="587"/>
      <c r="G2" s="587"/>
      <c r="H2" s="587"/>
      <c r="I2" s="587"/>
      <c r="J2" s="587"/>
      <c r="P2" s="1365" t="s">
        <v>228</v>
      </c>
      <c r="Q2" s="1365"/>
      <c r="R2" s="1365"/>
      <c r="S2" s="1365"/>
      <c r="T2" s="1365"/>
      <c r="U2" s="1365"/>
      <c r="V2" s="1365"/>
      <c r="W2" s="1365"/>
      <c r="X2" s="1365"/>
      <c r="Y2" s="1365"/>
      <c r="Z2" s="1365"/>
      <c r="AA2" s="1383" t="str">
        <f>'Tlačivo na zostavy'!$X$24</f>
        <v>1.</v>
      </c>
      <c r="AB2" s="1391" t="s">
        <v>327</v>
      </c>
      <c r="AC2" s="1391"/>
      <c r="AD2" s="1391"/>
      <c r="AE2" s="1391"/>
      <c r="AF2" s="1391"/>
    </row>
    <row r="3" spans="2:32" ht="21.75" customHeight="1" thickBot="1">
      <c r="B3" s="466"/>
      <c r="C3" s="537" t="str">
        <f>'Tlačivo na zostavy'!$X$27</f>
        <v>Podbrezová</v>
      </c>
      <c r="D3" s="467"/>
      <c r="E3" s="466"/>
      <c r="F3" s="1363">
        <f>'Tlačivo na zostavy'!$Z$25</f>
        <v>45376</v>
      </c>
      <c r="G3" s="1364"/>
      <c r="H3" s="1364"/>
      <c r="I3" s="236"/>
      <c r="J3" s="40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84"/>
      <c r="AB3" s="1391"/>
      <c r="AC3" s="1391"/>
      <c r="AD3" s="1391"/>
      <c r="AE3" s="1391"/>
      <c r="AF3" s="1391"/>
    </row>
    <row r="4" spans="2:30" ht="7.5" customHeight="1" thickTop="1">
      <c r="B4" s="42"/>
      <c r="C4" s="42"/>
      <c r="D4" s="42"/>
      <c r="E4" s="42"/>
      <c r="F4" s="42"/>
      <c r="G4" s="42"/>
      <c r="H4" s="42"/>
      <c r="I4" s="42"/>
      <c r="J4" s="42"/>
      <c r="Q4" s="102"/>
      <c r="R4" s="102"/>
      <c r="S4" s="1380" t="s">
        <v>247</v>
      </c>
      <c r="T4" s="1367"/>
      <c r="U4" s="1381"/>
      <c r="V4" s="1366" t="s">
        <v>313</v>
      </c>
      <c r="W4" s="1367"/>
      <c r="X4" s="1368"/>
      <c r="Y4" s="1366" t="s">
        <v>314</v>
      </c>
      <c r="Z4" s="1367"/>
      <c r="AA4" s="1368"/>
      <c r="AB4" s="1366"/>
      <c r="AC4" s="1367"/>
      <c r="AD4" s="1381"/>
    </row>
    <row r="5" spans="2:32" ht="14.25" customHeight="1" thickBot="1">
      <c r="B5" s="43"/>
      <c r="C5" s="44" t="s">
        <v>19</v>
      </c>
      <c r="D5" s="563" t="s">
        <v>224</v>
      </c>
      <c r="E5" s="45" t="s">
        <v>225</v>
      </c>
      <c r="F5" s="46" t="s">
        <v>2</v>
      </c>
      <c r="G5" s="45" t="s">
        <v>20</v>
      </c>
      <c r="H5" s="45" t="s">
        <v>10</v>
      </c>
      <c r="I5" s="47" t="s">
        <v>4</v>
      </c>
      <c r="J5" s="48"/>
      <c r="Q5" s="103"/>
      <c r="R5" s="103"/>
      <c r="S5" s="1369"/>
      <c r="T5" s="1370"/>
      <c r="U5" s="1382"/>
      <c r="V5" s="1369"/>
      <c r="W5" s="1370"/>
      <c r="X5" s="1371"/>
      <c r="Y5" s="1369"/>
      <c r="Z5" s="1370"/>
      <c r="AA5" s="1371"/>
      <c r="AB5" s="1369"/>
      <c r="AC5" s="1370"/>
      <c r="AD5" s="1382"/>
      <c r="AE5" s="103"/>
      <c r="AF5" s="103"/>
    </row>
    <row r="6" spans="2:32" ht="20.25" customHeight="1" thickTop="1">
      <c r="B6" s="49" t="s">
        <v>21</v>
      </c>
      <c r="C6" s="181" t="str">
        <f>'Zápis tur_ Pc Výkony'!B6</f>
        <v>Knapp Damian</v>
      </c>
      <c r="D6" s="564">
        <f>'Zápis tur_ Pc Výkony'!C6</f>
        <v>0</v>
      </c>
      <c r="E6" s="50" t="str">
        <f>'Zápis tur_ Pc Výkony'!$D$4</f>
        <v>FTC KO Fiľakovo</v>
      </c>
      <c r="F6" s="55">
        <f>'Zápis tur_ Pc Výkony'!E6</f>
        <v>406</v>
      </c>
      <c r="G6" s="51">
        <f>'Zápis tur_ Pc Výkony'!F6</f>
        <v>205</v>
      </c>
      <c r="H6" s="51">
        <f>'Zápis tur_ Pc Výkony'!G6</f>
        <v>1</v>
      </c>
      <c r="I6" s="155">
        <f>'Zápis tur_ Pc Výkony'!H6</f>
        <v>611</v>
      </c>
      <c r="P6" s="104"/>
      <c r="Q6" s="1356" t="s">
        <v>7</v>
      </c>
      <c r="R6" s="105" t="s">
        <v>60</v>
      </c>
      <c r="S6" s="1358" t="s">
        <v>80</v>
      </c>
      <c r="T6" s="1359"/>
      <c r="U6" s="1360"/>
      <c r="V6" s="1361" t="s">
        <v>81</v>
      </c>
      <c r="W6" s="1361"/>
      <c r="X6" s="1362"/>
      <c r="Y6" s="1359" t="s">
        <v>82</v>
      </c>
      <c r="Z6" s="1359"/>
      <c r="AA6" s="1360"/>
      <c r="AB6" s="1359" t="s">
        <v>83</v>
      </c>
      <c r="AC6" s="1359"/>
      <c r="AD6" s="1360"/>
      <c r="AE6" s="106" t="s">
        <v>61</v>
      </c>
      <c r="AF6" s="107" t="s">
        <v>62</v>
      </c>
    </row>
    <row r="7" spans="2:32" ht="20.25" customHeight="1" thickBot="1">
      <c r="B7" s="538" t="s">
        <v>22</v>
      </c>
      <c r="C7" s="539" t="str">
        <f>'Zápis tur_ Pc Výkony'!K32</f>
        <v>Šmondrk Matúš</v>
      </c>
      <c r="D7" s="564">
        <f>'Zápis tur_ Pc Výkony'!L32</f>
        <v>0</v>
      </c>
      <c r="E7" s="50" t="str">
        <f>'Zápis tur_ Pc Výkony'!$L$28</f>
        <v>KO Žarnovica</v>
      </c>
      <c r="F7" s="541">
        <f>'Zápis tur_ Pc Výkony'!N32</f>
        <v>410</v>
      </c>
      <c r="G7" s="542">
        <f>'Zápis tur_ Pc Výkony'!O32</f>
        <v>187</v>
      </c>
      <c r="H7" s="542">
        <f>'Zápis tur_ Pc Výkony'!P32</f>
        <v>5</v>
      </c>
      <c r="I7" s="543">
        <f>'Zápis tur_ Pc Výkony'!Q32</f>
        <v>597</v>
      </c>
      <c r="P7" s="108"/>
      <c r="Q7" s="1357"/>
      <c r="R7" s="109" t="s">
        <v>63</v>
      </c>
      <c r="S7" s="110" t="s">
        <v>45</v>
      </c>
      <c r="T7" s="111" t="s">
        <v>64</v>
      </c>
      <c r="U7" s="112" t="s">
        <v>62</v>
      </c>
      <c r="V7" s="111" t="s">
        <v>45</v>
      </c>
      <c r="W7" s="111" t="s">
        <v>64</v>
      </c>
      <c r="X7" s="112" t="s">
        <v>62</v>
      </c>
      <c r="Y7" s="111" t="s">
        <v>45</v>
      </c>
      <c r="Z7" s="111" t="s">
        <v>64</v>
      </c>
      <c r="AA7" s="112" t="s">
        <v>62</v>
      </c>
      <c r="AB7" s="111" t="s">
        <v>45</v>
      </c>
      <c r="AC7" s="111" t="s">
        <v>64</v>
      </c>
      <c r="AD7" s="112" t="s">
        <v>62</v>
      </c>
      <c r="AE7" s="113" t="s">
        <v>65</v>
      </c>
      <c r="AF7" s="114" t="s">
        <v>65</v>
      </c>
    </row>
    <row r="8" spans="2:32" ht="20.25" customHeight="1" thickTop="1">
      <c r="B8" s="52" t="s">
        <v>23</v>
      </c>
      <c r="C8" s="182" t="str">
        <f>'Zápis tur_ Pc Výkony'!B36</f>
        <v>Sabová Šarlota</v>
      </c>
      <c r="D8" s="564">
        <f>'Zápis tur_ Pc Výkony'!C36</f>
        <v>0</v>
      </c>
      <c r="E8" s="50" t="str">
        <f>'Zápis tur_ Pc Výkony'!$D$28</f>
        <v>ŠK Železiarne Podbrezová</v>
      </c>
      <c r="F8" s="55">
        <f>'Zápis tur_ Pc Výkony'!E36</f>
        <v>394</v>
      </c>
      <c r="G8" s="51">
        <f>'Zápis tur_ Pc Výkony'!F36</f>
        <v>197</v>
      </c>
      <c r="H8" s="51">
        <f>'Zápis tur_ Pc Výkony'!G36</f>
        <v>4</v>
      </c>
      <c r="I8" s="155">
        <f>'Zápis tur_ Pc Výkony'!H36</f>
        <v>591</v>
      </c>
      <c r="J8" s="54"/>
      <c r="L8" s="536"/>
      <c r="P8" s="115" t="s">
        <v>21</v>
      </c>
      <c r="Q8" s="659" t="s">
        <v>248</v>
      </c>
      <c r="R8" s="234">
        <v>2</v>
      </c>
      <c r="S8" s="134">
        <v>2300</v>
      </c>
      <c r="T8" s="169">
        <v>1</v>
      </c>
      <c r="U8" s="168">
        <v>7</v>
      </c>
      <c r="V8" s="289"/>
      <c r="W8" s="290"/>
      <c r="X8" s="288"/>
      <c r="Y8" s="134"/>
      <c r="Z8" s="116"/>
      <c r="AA8" s="117"/>
      <c r="AB8" s="134"/>
      <c r="AC8" s="116"/>
      <c r="AD8" s="117"/>
      <c r="AE8" s="118">
        <f>IF(ISERROR(AVERAGE(S8,V8,Y8,AB8)),"",AVERAGE(S8,V8,Y8,AB8))</f>
        <v>2300</v>
      </c>
      <c r="AF8" s="119">
        <f>IF(SUM(R8,U8,X8,AA8,AD8)=0,"",SUM(R8,U8,X8,AA8,AD8))</f>
        <v>9</v>
      </c>
    </row>
    <row r="9" spans="2:32" ht="20.25" customHeight="1">
      <c r="B9" s="544" t="s">
        <v>24</v>
      </c>
      <c r="C9" s="539" t="str">
        <f>'Zápis tur_ Pc Výkony'!B24</f>
        <v>Matis Sofia</v>
      </c>
      <c r="D9" s="564">
        <f>'Zápis tur_ Pc Výkony'!C24</f>
        <v>0</v>
      </c>
      <c r="E9" s="50" t="str">
        <f>'Zápis tur_ Pc Výkony'!$D$16</f>
        <v>KKZ Hlohovec</v>
      </c>
      <c r="F9" s="541">
        <f>'Zápis tur_ Pc Výkony'!E24</f>
        <v>376</v>
      </c>
      <c r="G9" s="542">
        <f>'Zápis tur_ Pc Výkony'!F24</f>
        <v>211</v>
      </c>
      <c r="H9" s="542">
        <f>'Zápis tur_ Pc Výkony'!G24</f>
        <v>2</v>
      </c>
      <c r="I9" s="543">
        <f>'Zápis tur_ Pc Výkony'!H24</f>
        <v>587</v>
      </c>
      <c r="J9" s="54"/>
      <c r="P9" s="120" t="s">
        <v>22</v>
      </c>
      <c r="Q9" s="659" t="s">
        <v>255</v>
      </c>
      <c r="R9" s="234">
        <v>3</v>
      </c>
      <c r="S9" s="122">
        <v>2264</v>
      </c>
      <c r="T9" s="121">
        <v>2</v>
      </c>
      <c r="U9" s="117">
        <v>5</v>
      </c>
      <c r="V9" s="286"/>
      <c r="W9" s="287"/>
      <c r="X9" s="288"/>
      <c r="Y9" s="122"/>
      <c r="Z9" s="121"/>
      <c r="AA9" s="117"/>
      <c r="AB9" s="122"/>
      <c r="AC9" s="121"/>
      <c r="AD9" s="117"/>
      <c r="AE9" s="118">
        <f>IF(ISERROR(AVERAGE(S9,V9,Y9,AB9)),"",AVERAGE(S9,V9,Y9,AB9))</f>
        <v>2264</v>
      </c>
      <c r="AF9" s="119">
        <f>IF(SUM(R9,U9,X9,AA9,AD9)=0,"",SUM(R9,U9,X9,AA9,AD9))</f>
        <v>8</v>
      </c>
    </row>
    <row r="10" spans="2:32" ht="20.25" customHeight="1">
      <c r="B10" s="153" t="s">
        <v>25</v>
      </c>
      <c r="C10" s="182" t="str">
        <f>'Zápis tur_ Pc Výkony'!B30</f>
        <v>Mócová Daniela</v>
      </c>
      <c r="D10" s="564">
        <f>'Zápis tur_ Pc Výkony'!C30</f>
        <v>0</v>
      </c>
      <c r="E10" s="53" t="str">
        <f>'Zápis tur_ Pc Výkony'!$D$28</f>
        <v>ŠK Železiarne Podbrezová</v>
      </c>
      <c r="F10" s="55">
        <f>'Zápis tur_ Pc Výkony'!E30</f>
        <v>367</v>
      </c>
      <c r="G10" s="51">
        <f>'Zápis tur_ Pc Výkony'!F30</f>
        <v>216</v>
      </c>
      <c r="H10" s="51">
        <f>'Zápis tur_ Pc Výkony'!G30</f>
        <v>1</v>
      </c>
      <c r="I10" s="155">
        <f>'Zápis tur_ Pc Výkony'!H30</f>
        <v>583</v>
      </c>
      <c r="J10" s="54"/>
      <c r="P10" s="120" t="s">
        <v>23</v>
      </c>
      <c r="Q10" s="659" t="s">
        <v>320</v>
      </c>
      <c r="R10" s="234">
        <v>3</v>
      </c>
      <c r="S10" s="122">
        <v>2214</v>
      </c>
      <c r="T10" s="589">
        <v>3</v>
      </c>
      <c r="U10" s="168">
        <v>4</v>
      </c>
      <c r="V10" s="286"/>
      <c r="W10" s="590"/>
      <c r="X10" s="288"/>
      <c r="Y10" s="122"/>
      <c r="Z10" s="121"/>
      <c r="AA10" s="117"/>
      <c r="AB10" s="122"/>
      <c r="AC10" s="121"/>
      <c r="AD10" s="117"/>
      <c r="AE10" s="118">
        <f>IF(ISERROR(AVERAGE(S10,V10,Y10,AB10)),"",AVERAGE(S10,V10,Y10,AB10))</f>
        <v>2214</v>
      </c>
      <c r="AF10" s="119">
        <f>IF(SUM(R10,U10,X10,AA10,AD10)=0,"",SUM(R10,U10,X10,AA10,AD10))</f>
        <v>7</v>
      </c>
    </row>
    <row r="11" spans="2:32" ht="20.25" customHeight="1">
      <c r="B11" s="544" t="s">
        <v>26</v>
      </c>
      <c r="C11" s="539" t="str">
        <f>'Zápis tur_ Pc Výkony'!K18</f>
        <v>Ogurčak Denis</v>
      </c>
      <c r="D11" s="564">
        <f>'Zápis tur_ Pc Výkony'!L18</f>
        <v>0</v>
      </c>
      <c r="E11" s="540" t="str">
        <f>'Zápis tur_ Pc Výkony'!$M$16</f>
        <v>TJ Tatran Spišská Nová Ves</v>
      </c>
      <c r="F11" s="541">
        <f>'Zápis tur_ Pc Výkony'!N18</f>
        <v>378</v>
      </c>
      <c r="G11" s="542">
        <f>'Zápis tur_ Pc Výkony'!O18</f>
        <v>194</v>
      </c>
      <c r="H11" s="542">
        <f>'Zápis tur_ Pc Výkony'!P18</f>
        <v>4</v>
      </c>
      <c r="I11" s="543">
        <f>'Zápis tur_ Pc Výkony'!Q18</f>
        <v>572</v>
      </c>
      <c r="J11" s="54"/>
      <c r="P11" s="120" t="s">
        <v>24</v>
      </c>
      <c r="Q11" s="659" t="s">
        <v>322</v>
      </c>
      <c r="R11" s="234">
        <v>2</v>
      </c>
      <c r="S11" s="122">
        <v>2206</v>
      </c>
      <c r="T11" s="121">
        <v>4</v>
      </c>
      <c r="U11" s="117">
        <v>3</v>
      </c>
      <c r="V11" s="286"/>
      <c r="W11" s="287"/>
      <c r="X11" s="288"/>
      <c r="Y11" s="122"/>
      <c r="Z11" s="121"/>
      <c r="AA11" s="117"/>
      <c r="AB11" s="122"/>
      <c r="AC11" s="121"/>
      <c r="AD11" s="117"/>
      <c r="AE11" s="118">
        <f>IF(ISERROR(AVERAGE(S11,V11,Y11,AB11)),"",AVERAGE(S11,V11,Y11,AB11))</f>
        <v>2206</v>
      </c>
      <c r="AF11" s="119">
        <f>IF(SUM(R11,U11,X11,AA11,AD11)=0,"",SUM(R11,U11,X11,AA11,AD11))</f>
        <v>5</v>
      </c>
    </row>
    <row r="12" spans="2:32" ht="20.25" customHeight="1">
      <c r="B12" s="153" t="s">
        <v>27</v>
      </c>
      <c r="C12" s="182" t="str">
        <f>'Zápis tur_ Pc Výkony'!K8</f>
        <v>Bies Lukáš</v>
      </c>
      <c r="D12" s="564">
        <f>'Zápis tur_ Pc Výkony'!L8</f>
        <v>0</v>
      </c>
      <c r="E12" s="53" t="str">
        <f>'Zápis tur_ Pc Výkony'!$L$4</f>
        <v>MKK Stará Turá</v>
      </c>
      <c r="F12" s="55">
        <f>'Zápis tur_ Pc Výkony'!N8</f>
        <v>376</v>
      </c>
      <c r="G12" s="51">
        <f>'Zápis tur_ Pc Výkony'!O8</f>
        <v>195</v>
      </c>
      <c r="H12" s="51">
        <f>'Zápis tur_ Pc Výkony'!P8</f>
        <v>4</v>
      </c>
      <c r="I12" s="155">
        <f>'Zápis tur_ Pc Výkony'!Q8</f>
        <v>571</v>
      </c>
      <c r="J12" s="54"/>
      <c r="P12" s="120" t="s">
        <v>25</v>
      </c>
      <c r="Q12" s="659" t="s">
        <v>312</v>
      </c>
      <c r="R12" s="234">
        <v>1</v>
      </c>
      <c r="S12" s="122">
        <v>2195</v>
      </c>
      <c r="T12" s="121">
        <v>5</v>
      </c>
      <c r="U12" s="117">
        <v>2</v>
      </c>
      <c r="V12" s="286"/>
      <c r="W12" s="590"/>
      <c r="X12" s="288"/>
      <c r="Y12" s="122"/>
      <c r="Z12" s="121"/>
      <c r="AA12" s="117"/>
      <c r="AB12" s="122"/>
      <c r="AC12" s="121"/>
      <c r="AD12" s="117"/>
      <c r="AE12" s="118">
        <f>IF(ISERROR(AVERAGE(S12,V12,Y12,AB12)),"",AVERAGE(S12,V12,Y12,AB12))</f>
        <v>2195</v>
      </c>
      <c r="AF12" s="119">
        <f>IF(SUM(R12,U12,X12,AA12,AD12)=0,"",SUM(R12,U12,X12,AA12,AD12))</f>
        <v>3</v>
      </c>
    </row>
    <row r="13" spans="2:32" ht="20.25" customHeight="1" thickBot="1">
      <c r="B13" s="544" t="s">
        <v>28</v>
      </c>
      <c r="C13" s="539" t="str">
        <f>'Zápis tur_ Pc Výkony'!K22</f>
        <v>Jakubov Hugo</v>
      </c>
      <c r="D13" s="564">
        <f>'Zápis tur_ Pc Výkony'!L22</f>
        <v>0</v>
      </c>
      <c r="E13" s="540" t="str">
        <f>'Zápis tur_ Pc Výkony'!$M$16</f>
        <v>TJ Tatran Spišská Nová Ves</v>
      </c>
      <c r="F13" s="541">
        <f>'Zápis tur_ Pc Výkony'!N22</f>
        <v>379</v>
      </c>
      <c r="G13" s="542">
        <f>'Zápis tur_ Pc Výkony'!O22</f>
        <v>192</v>
      </c>
      <c r="H13" s="542">
        <f>'Zápis tur_ Pc Výkony'!P22</f>
        <v>7</v>
      </c>
      <c r="I13" s="543">
        <f>'Zápis tur_ Pc Výkony'!Q22</f>
        <v>571</v>
      </c>
      <c r="J13" s="54"/>
      <c r="L13" s="608"/>
      <c r="P13" s="123" t="s">
        <v>26</v>
      </c>
      <c r="Q13" s="660" t="s">
        <v>321</v>
      </c>
      <c r="R13" s="235">
        <v>1</v>
      </c>
      <c r="S13" s="135">
        <v>2134</v>
      </c>
      <c r="T13" s="1395">
        <v>6</v>
      </c>
      <c r="U13" s="1396">
        <v>1</v>
      </c>
      <c r="V13" s="291"/>
      <c r="W13" s="1397"/>
      <c r="X13" s="292"/>
      <c r="Y13" s="136"/>
      <c r="Z13" s="124"/>
      <c r="AA13" s="125"/>
      <c r="AB13" s="136"/>
      <c r="AC13" s="124"/>
      <c r="AD13" s="125"/>
      <c r="AE13" s="118">
        <f>IF(ISERROR(AVERAGE(S13,V13,Y13,AB13)),"",AVERAGE(S13,V13,Y13,AB13))</f>
        <v>2134</v>
      </c>
      <c r="AF13" s="119">
        <f>IF(SUM(R13,U13,X13,AA13,AD13)=0,"",SUM(R13,U13,X13,AA13,AD13))</f>
        <v>2</v>
      </c>
    </row>
    <row r="14" spans="2:32" ht="20.25" customHeight="1" thickBot="1" thickTop="1">
      <c r="B14" s="153" t="s">
        <v>29</v>
      </c>
      <c r="C14" s="182" t="str">
        <f>'Zápis tur_ Pc Výkony'!B32</f>
        <v>Balco Andrej</v>
      </c>
      <c r="D14" s="564">
        <f>'Zápis tur_ Pc Výkony'!C32</f>
        <v>0</v>
      </c>
      <c r="E14" s="53" t="str">
        <f>'Zápis tur_ Pc Výkony'!$D$28</f>
        <v>ŠK Železiarne Podbrezová</v>
      </c>
      <c r="F14" s="55">
        <f>'Zápis tur_ Pc Výkony'!E32</f>
        <v>372</v>
      </c>
      <c r="G14" s="51">
        <f>'Zápis tur_ Pc Výkony'!F32</f>
        <v>197</v>
      </c>
      <c r="H14" s="51">
        <f>'Zápis tur_ Pc Výkony'!G32</f>
        <v>4</v>
      </c>
      <c r="I14" s="155">
        <f>'Zápis tur_ Pc Výkony'!H32</f>
        <v>569</v>
      </c>
      <c r="Q14" s="126"/>
      <c r="R14" s="126"/>
      <c r="S14" s="1392">
        <v>45405</v>
      </c>
      <c r="T14" s="1386"/>
      <c r="U14" s="1393"/>
      <c r="V14" s="1394">
        <v>45389</v>
      </c>
      <c r="W14" s="1386"/>
      <c r="X14" s="1386"/>
      <c r="Y14" s="1385">
        <v>45396</v>
      </c>
      <c r="Z14" s="1386"/>
      <c r="AA14" s="1386"/>
      <c r="AB14" s="1385">
        <v>45410</v>
      </c>
      <c r="AC14" s="1386"/>
      <c r="AD14" s="1387"/>
      <c r="AE14" s="127"/>
      <c r="AF14" s="127"/>
    </row>
    <row r="15" spans="2:20" ht="20.25" customHeight="1" thickTop="1">
      <c r="B15" s="544" t="s">
        <v>30</v>
      </c>
      <c r="C15" s="539" t="str">
        <f>'Zápis tur_ Pc Výkony'!B10</f>
        <v>Kovács Patrik</v>
      </c>
      <c r="D15" s="564">
        <f>'Zápis tur_ Pc Výkony'!C10</f>
        <v>0</v>
      </c>
      <c r="E15" s="540" t="str">
        <f>'Zápis tur_ Pc Výkony'!$D$4</f>
        <v>FTC KO Fiľakovo</v>
      </c>
      <c r="F15" s="541">
        <f>'Zápis tur_ Pc Výkony'!E10</f>
        <v>375</v>
      </c>
      <c r="G15" s="542">
        <f>'Zápis tur_ Pc Výkony'!F10</f>
        <v>190</v>
      </c>
      <c r="H15" s="542">
        <f>'Zápis tur_ Pc Výkony'!G10</f>
        <v>4</v>
      </c>
      <c r="I15" s="543">
        <f>'Zápis tur_ Pc Výkony'!H10</f>
        <v>565</v>
      </c>
      <c r="Q15" s="128"/>
      <c r="R15" s="128"/>
      <c r="S15" s="128"/>
      <c r="T15" s="128"/>
    </row>
    <row r="16" spans="2:32" ht="20.25" customHeight="1" thickBot="1">
      <c r="B16" s="153" t="s">
        <v>31</v>
      </c>
      <c r="C16" s="182" t="str">
        <f>'Zápis tur_ Pc Výkony'!K10</f>
        <v>Siváková Aneta</v>
      </c>
      <c r="D16" s="564">
        <f>'Zápis tur_ Pc Výkony'!L10</f>
        <v>0</v>
      </c>
      <c r="E16" s="53" t="str">
        <f>'Zápis tur_ Pc Výkony'!$L$4</f>
        <v>MKK Stará Turá</v>
      </c>
      <c r="F16" s="55">
        <f>'Zápis tur_ Pc Výkony'!N10</f>
        <v>386</v>
      </c>
      <c r="G16" s="51">
        <f>'Zápis tur_ Pc Výkony'!O10</f>
        <v>176</v>
      </c>
      <c r="H16" s="51">
        <f>'Zápis tur_ Pc Výkony'!P10</f>
        <v>3</v>
      </c>
      <c r="I16" s="155">
        <f>'Zápis tur_ Pc Výkony'!Q10</f>
        <v>562</v>
      </c>
      <c r="Q16"/>
      <c r="R16"/>
      <c r="AB16"/>
      <c r="AC16"/>
      <c r="AD16"/>
      <c r="AE16"/>
      <c r="AF16"/>
    </row>
    <row r="17" spans="2:37" ht="20.25" customHeight="1">
      <c r="B17" s="544" t="s">
        <v>32</v>
      </c>
      <c r="C17" s="539" t="str">
        <f>'Zápis tur_ Pc Výkony'!B22</f>
        <v>Andreánska Zuzana</v>
      </c>
      <c r="D17" s="564">
        <f>'Zápis tur_ Pc Výkony'!C22</f>
        <v>0</v>
      </c>
      <c r="E17" s="540" t="str">
        <f>'Zápis tur_ Pc Výkony'!$D$16</f>
        <v>KKZ Hlohovec</v>
      </c>
      <c r="F17" s="541">
        <f>'Zápis tur_ Pc Výkony'!E22</f>
        <v>367</v>
      </c>
      <c r="G17" s="542">
        <f>'Zápis tur_ Pc Výkony'!F22</f>
        <v>193</v>
      </c>
      <c r="H17" s="542">
        <f>'Zápis tur_ Pc Výkony'!G22</f>
        <v>5</v>
      </c>
      <c r="I17" s="543">
        <f>'Zápis tur_ Pc Výkony'!H22</f>
        <v>560</v>
      </c>
      <c r="Q17" s="553" t="str">
        <f>'Zápis tur_ Pc Výkony'!$D$4</f>
        <v>FTC KO Fiľakovo</v>
      </c>
      <c r="R17" s="554"/>
      <c r="S17" s="554">
        <f>'Zápis tur_ Pc Výkony'!$H$14</f>
        <v>2264</v>
      </c>
      <c r="T17" s="554" t="str">
        <f>'Zápis tur_ Pc Výkony'!$I$14</f>
        <v>2</v>
      </c>
      <c r="U17" s="555" t="str">
        <f>'Zápis tur_ Pc Výkony'!$I$7</f>
        <v>5</v>
      </c>
      <c r="V17" s="1374" t="s">
        <v>269</v>
      </c>
      <c r="W17" s="1375"/>
      <c r="X17" s="1375"/>
      <c r="Y17" s="1375"/>
      <c r="Z17" s="1375"/>
      <c r="AA17" s="1375"/>
      <c r="AB17" s="1375"/>
      <c r="AC17" s="1375"/>
      <c r="AD17" s="1376"/>
      <c r="AI17" s="578">
        <f aca="true" t="shared" si="0" ref="AI17:AK22">ABS(S17)</f>
        <v>2264</v>
      </c>
      <c r="AJ17" s="579">
        <f t="shared" si="0"/>
        <v>2</v>
      </c>
      <c r="AK17" s="580">
        <f t="shared" si="0"/>
        <v>5</v>
      </c>
    </row>
    <row r="18" spans="2:37" ht="20.25" customHeight="1" thickBot="1">
      <c r="B18" s="153" t="s">
        <v>33</v>
      </c>
      <c r="C18" s="182" t="str">
        <f>'Zápis tur_ Pc Výkony'!B34</f>
        <v>Bánik Matúš</v>
      </c>
      <c r="D18" s="564">
        <f>'Zápis tur_ Pc Výkony'!C34</f>
        <v>0</v>
      </c>
      <c r="E18" s="53" t="str">
        <f>'Zápis tur_ Pc Výkony'!$D$28</f>
        <v>ŠK Železiarne Podbrezová</v>
      </c>
      <c r="F18" s="55">
        <f>'Zápis tur_ Pc Výkony'!E34</f>
        <v>384</v>
      </c>
      <c r="G18" s="51">
        <f>'Zápis tur_ Pc Výkony'!F34</f>
        <v>173</v>
      </c>
      <c r="H18" s="51">
        <f>'Zápis tur_ Pc Výkony'!G34</f>
        <v>5</v>
      </c>
      <c r="I18" s="155">
        <f>'Zápis tur_ Pc Výkony'!H34</f>
        <v>557</v>
      </c>
      <c r="Q18" s="556" t="str">
        <f>'Zápis tur_ Pc Výkony'!$D$16</f>
        <v>KKZ Hlohovec</v>
      </c>
      <c r="R18" s="557"/>
      <c r="S18" s="557">
        <f>'Zápis tur_ Pc Výkony'!$H$26</f>
        <v>2214</v>
      </c>
      <c r="T18" s="557" t="str">
        <f>'Zápis tur_ Pc Výkony'!$I$26</f>
        <v>3</v>
      </c>
      <c r="U18" s="558" t="str">
        <f>'Zápis tur_ Pc Výkony'!$I$19</f>
        <v>4</v>
      </c>
      <c r="V18" s="1377"/>
      <c r="W18" s="1378"/>
      <c r="X18" s="1378"/>
      <c r="Y18" s="1378"/>
      <c r="Z18" s="1378"/>
      <c r="AA18" s="1378"/>
      <c r="AB18" s="1378"/>
      <c r="AC18" s="1378"/>
      <c r="AD18" s="1379"/>
      <c r="AE18"/>
      <c r="AF18"/>
      <c r="AG18"/>
      <c r="AI18" s="581">
        <f t="shared" si="0"/>
        <v>2214</v>
      </c>
      <c r="AJ18" s="582">
        <f t="shared" si="0"/>
        <v>3</v>
      </c>
      <c r="AK18" s="583">
        <f t="shared" si="0"/>
        <v>4</v>
      </c>
    </row>
    <row r="19" spans="2:37" ht="20.25" customHeight="1" thickBot="1">
      <c r="B19" s="544" t="s">
        <v>34</v>
      </c>
      <c r="C19" s="539" t="str">
        <f>'Zápis tur_ Pc Výkony'!K30</f>
        <v>Varga Simon</v>
      </c>
      <c r="D19" s="564">
        <f>'Zápis tur_ Pc Výkony'!L30</f>
        <v>0</v>
      </c>
      <c r="E19" s="540" t="str">
        <f>'Zápis tur_ Pc Výkony'!$L$28</f>
        <v>KO Žarnovica</v>
      </c>
      <c r="F19" s="541">
        <f>'Zápis tur_ Pc Výkony'!N30</f>
        <v>365</v>
      </c>
      <c r="G19" s="542">
        <f>'Zápis tur_ Pc Výkony'!O30</f>
        <v>191</v>
      </c>
      <c r="H19" s="542">
        <f>'Zápis tur_ Pc Výkony'!P30</f>
        <v>4</v>
      </c>
      <c r="I19" s="543">
        <f>'Zápis tur_ Pc Výkony'!Q30</f>
        <v>556</v>
      </c>
      <c r="Q19" s="556" t="str">
        <f>'Zápis tur_ Pc Výkony'!$D$28</f>
        <v>ŠK Železiarne Podbrezová</v>
      </c>
      <c r="R19" s="559"/>
      <c r="S19" s="559">
        <f>'Zápis tur_ Pc Výkony'!$H$38</f>
        <v>2300</v>
      </c>
      <c r="T19" s="559" t="str">
        <f>'Zápis tur_ Pc Výkony'!$I$38</f>
        <v>1</v>
      </c>
      <c r="U19" s="558" t="str">
        <f>'Zápis tur_ Pc Výkony'!$I$31</f>
        <v>7</v>
      </c>
      <c r="V19" s="1388" t="s">
        <v>232</v>
      </c>
      <c r="W19" s="1389"/>
      <c r="X19" s="1389"/>
      <c r="Y19" s="1389"/>
      <c r="Z19" s="1389"/>
      <c r="AA19" s="1389"/>
      <c r="AB19" s="1389"/>
      <c r="AC19" s="1389"/>
      <c r="AD19" s="1390"/>
      <c r="AF19"/>
      <c r="AG19"/>
      <c r="AI19" s="581">
        <f t="shared" si="0"/>
        <v>2300</v>
      </c>
      <c r="AJ19" s="582">
        <f t="shared" si="0"/>
        <v>1</v>
      </c>
      <c r="AK19" s="583">
        <f t="shared" si="0"/>
        <v>7</v>
      </c>
    </row>
    <row r="20" spans="2:37" ht="20.25" customHeight="1">
      <c r="B20" s="153" t="s">
        <v>35</v>
      </c>
      <c r="C20" s="182" t="str">
        <f>'Zápis tur_ Pc Výkony'!K20</f>
        <v>Šubová Viktória</v>
      </c>
      <c r="D20" s="564">
        <f>'Zápis tur_ Pc Výkony'!L20</f>
        <v>0</v>
      </c>
      <c r="E20" s="53" t="str">
        <f>'Zápis tur_ Pc Výkony'!$M$16</f>
        <v>TJ Tatran Spišská Nová Ves</v>
      </c>
      <c r="F20" s="55">
        <f>'Zápis tur_ Pc Výkony'!N20</f>
        <v>377</v>
      </c>
      <c r="G20" s="51">
        <f>'Zápis tur_ Pc Výkony'!O20</f>
        <v>170</v>
      </c>
      <c r="H20" s="51">
        <f>'Zápis tur_ Pc Výkony'!P20</f>
        <v>8</v>
      </c>
      <c r="I20" s="155">
        <f>'Zápis tur_ Pc Výkony'!Q20</f>
        <v>547</v>
      </c>
      <c r="Q20" s="556" t="str">
        <f>'Zápis tur_ Pc Výkony'!$L$4</f>
        <v>MKK Stará Turá</v>
      </c>
      <c r="R20" s="559"/>
      <c r="S20" s="559">
        <f>'Zápis tur_ Pc Výkony'!$Q$14</f>
        <v>2134</v>
      </c>
      <c r="T20" s="559" t="str">
        <f>'Zápis tur_ Pc Výkony'!$R$14</f>
        <v>6</v>
      </c>
      <c r="U20" s="558" t="str">
        <f>'Zápis tur_ Pc Výkony'!$R$7</f>
        <v>1</v>
      </c>
      <c r="AF20"/>
      <c r="AG20"/>
      <c r="AI20" s="581">
        <f t="shared" si="0"/>
        <v>2134</v>
      </c>
      <c r="AJ20" s="582">
        <f t="shared" si="0"/>
        <v>6</v>
      </c>
      <c r="AK20" s="583">
        <f t="shared" si="0"/>
        <v>1</v>
      </c>
    </row>
    <row r="21" spans="2:37" ht="20.25" customHeight="1">
      <c r="B21" s="544" t="s">
        <v>36</v>
      </c>
      <c r="C21" s="539" t="str">
        <f>'Zápis tur_ Pc Výkony'!B8</f>
        <v>Kluka Róbert</v>
      </c>
      <c r="D21" s="564">
        <f>'Zápis tur_ Pc Výkony'!C8</f>
        <v>0</v>
      </c>
      <c r="E21" s="540" t="str">
        <f>'Zápis tur_ Pc Výkony'!$D$4</f>
        <v>FTC KO Fiľakovo</v>
      </c>
      <c r="F21" s="541">
        <f>'Zápis tur_ Pc Výkony'!E8</f>
        <v>358</v>
      </c>
      <c r="G21" s="542">
        <f>'Zápis tur_ Pc Výkony'!F8</f>
        <v>186</v>
      </c>
      <c r="H21" s="542">
        <f>'Zápis tur_ Pc Výkony'!G8</f>
        <v>5</v>
      </c>
      <c r="I21" s="543">
        <f>'Zápis tur_ Pc Výkony'!H8</f>
        <v>544</v>
      </c>
      <c r="Q21" s="556" t="str">
        <f>'Zápis tur_ Pc Výkony'!$M$16</f>
        <v>TJ Tatran Spišská Nová Ves</v>
      </c>
      <c r="R21" s="559"/>
      <c r="S21" s="559">
        <f>'Zápis tur_ Pc Výkony'!$Q$26</f>
        <v>2206</v>
      </c>
      <c r="T21" s="559" t="str">
        <f>'Zápis tur_ Pc Výkony'!$R$26</f>
        <v>4</v>
      </c>
      <c r="U21" s="558" t="str">
        <f>'Zápis tur_ Pc Výkony'!$R$19</f>
        <v>3</v>
      </c>
      <c r="AD21"/>
      <c r="AE21"/>
      <c r="AF21"/>
      <c r="AG21"/>
      <c r="AI21" s="581">
        <f t="shared" si="0"/>
        <v>2206</v>
      </c>
      <c r="AJ21" s="582">
        <f t="shared" si="0"/>
        <v>4</v>
      </c>
      <c r="AK21" s="583">
        <f t="shared" si="0"/>
        <v>3</v>
      </c>
    </row>
    <row r="22" spans="2:37" ht="20.25" customHeight="1" thickBot="1">
      <c r="B22" s="153" t="s">
        <v>37</v>
      </c>
      <c r="C22" s="182" t="str">
        <f>'Zápis tur_ Pc Výkony'!B12</f>
        <v>Bódiová Linda</v>
      </c>
      <c r="D22" s="564">
        <f>'Zápis tur_ Pc Výkony'!C12</f>
        <v>0</v>
      </c>
      <c r="E22" s="53" t="str">
        <f>'Zápis tur_ Pc Výkony'!$D$4</f>
        <v>FTC KO Fiľakovo</v>
      </c>
      <c r="F22" s="55">
        <f>'Zápis tur_ Pc Výkony'!E12</f>
        <v>363</v>
      </c>
      <c r="G22" s="51">
        <f>'Zápis tur_ Pc Výkony'!F12</f>
        <v>181</v>
      </c>
      <c r="H22" s="51">
        <f>'Zápis tur_ Pc Výkony'!G12</f>
        <v>8</v>
      </c>
      <c r="I22" s="155">
        <f>'Zápis tur_ Pc Výkony'!H12</f>
        <v>544</v>
      </c>
      <c r="Q22" s="560" t="str">
        <f>'Zápis tur_ Pc Výkony'!$L$28</f>
        <v>KO Žarnovica</v>
      </c>
      <c r="R22" s="561"/>
      <c r="S22" s="561">
        <f>'Zápis tur_ Pc Výkony'!$Q$38</f>
        <v>2195</v>
      </c>
      <c r="T22" s="561" t="str">
        <f>'Zápis tur_ Pc Výkony'!$R$38</f>
        <v>5</v>
      </c>
      <c r="U22" s="562" t="str">
        <f>'Zápis tur_ Pc Výkony'!$R$31</f>
        <v>2</v>
      </c>
      <c r="AD22"/>
      <c r="AE22"/>
      <c r="AF22"/>
      <c r="AG22"/>
      <c r="AI22" s="584">
        <f t="shared" si="0"/>
        <v>2195</v>
      </c>
      <c r="AJ22" s="585">
        <f t="shared" si="0"/>
        <v>5</v>
      </c>
      <c r="AK22" s="586">
        <f t="shared" si="0"/>
        <v>2</v>
      </c>
    </row>
    <row r="23" spans="2:34" ht="20.25" customHeight="1">
      <c r="B23" s="544" t="s">
        <v>38</v>
      </c>
      <c r="C23" s="539" t="str">
        <f>'Zápis tur_ Pc Výkony'!B20</f>
        <v>Záturová Dominika </v>
      </c>
      <c r="D23" s="564">
        <f>'Zápis tur_ Pc Výkony'!C20</f>
        <v>0</v>
      </c>
      <c r="E23" s="540" t="str">
        <f>'Zápis tur_ Pc Výkony'!$D$16</f>
        <v>KKZ Hlohovec</v>
      </c>
      <c r="F23" s="541">
        <f>'Zápis tur_ Pc Výkony'!E20</f>
        <v>361</v>
      </c>
      <c r="G23" s="542">
        <f>'Zápis tur_ Pc Výkony'!F20</f>
        <v>174</v>
      </c>
      <c r="H23" s="542">
        <f>'Zápis tur_ Pc Výkony'!G20</f>
        <v>8</v>
      </c>
      <c r="I23" s="543">
        <f>'Zápis tur_ Pc Výkony'!H20</f>
        <v>535</v>
      </c>
      <c r="AD23"/>
      <c r="AE23"/>
      <c r="AF23"/>
      <c r="AG23"/>
      <c r="AH23"/>
    </row>
    <row r="24" spans="2:34" ht="20.25" customHeight="1">
      <c r="B24" s="153" t="s">
        <v>39</v>
      </c>
      <c r="C24" s="182" t="str">
        <f>'Zápis tur_ Pc Výkony'!B18</f>
        <v>Krišková Andrea</v>
      </c>
      <c r="D24" s="564">
        <f>'Zápis tur_ Pc Výkony'!C18</f>
        <v>0</v>
      </c>
      <c r="E24" s="53" t="str">
        <f>'Zápis tur_ Pc Výkony'!$D$16</f>
        <v>KKZ Hlohovec</v>
      </c>
      <c r="F24" s="55">
        <f>'Zápis tur_ Pc Výkony'!E18</f>
        <v>358</v>
      </c>
      <c r="G24" s="51">
        <f>'Zápis tur_ Pc Výkony'!F18</f>
        <v>174</v>
      </c>
      <c r="H24" s="51">
        <f>'Zápis tur_ Pc Výkony'!G18</f>
        <v>2</v>
      </c>
      <c r="I24" s="155">
        <f>'Zápis tur_ Pc Výkony'!H18</f>
        <v>532</v>
      </c>
      <c r="Q24" s="1372" t="s">
        <v>234</v>
      </c>
      <c r="AD24"/>
      <c r="AE24"/>
      <c r="AF24"/>
      <c r="AG24"/>
      <c r="AH24"/>
    </row>
    <row r="25" spans="2:17" ht="20.25" customHeight="1" thickBot="1">
      <c r="B25" s="544" t="s">
        <v>40</v>
      </c>
      <c r="C25" s="539" t="str">
        <f>'Zápis tur_ Pc Výkony'!K36</f>
        <v>Frimová Sofia</v>
      </c>
      <c r="D25" s="564">
        <f>'Zápis tur_ Pc Výkony'!L36</f>
        <v>0</v>
      </c>
      <c r="E25" s="540" t="str">
        <f>'Zápis tur_ Pc Výkony'!$L$28</f>
        <v>KO Žarnovica</v>
      </c>
      <c r="F25" s="541">
        <f>'Zápis tur_ Pc Výkony'!N36</f>
        <v>346</v>
      </c>
      <c r="G25" s="542">
        <f>'Zápis tur_ Pc Výkony'!O36</f>
        <v>181</v>
      </c>
      <c r="H25" s="542">
        <f>'Zápis tur_ Pc Výkony'!P36</f>
        <v>4</v>
      </c>
      <c r="I25" s="543">
        <f>'Zápis tur_ Pc Výkony'!Q36</f>
        <v>527</v>
      </c>
      <c r="Q25" s="1373"/>
    </row>
    <row r="26" spans="2:31" ht="20.25" customHeight="1">
      <c r="B26" s="153" t="s">
        <v>41</v>
      </c>
      <c r="C26" s="182" t="str">
        <f>'Zápis tur_ Pc Výkony'!K24</f>
        <v>Benko Andrej / 15. Géciová Lenka</v>
      </c>
      <c r="D26" s="564">
        <f>'Zápis tur_ Pc Výkony'!L24</f>
        <v>0</v>
      </c>
      <c r="E26" s="53" t="str">
        <f>'Zápis tur_ Pc Výkony'!$M$16</f>
        <v>TJ Tatran Spišská Nová Ves</v>
      </c>
      <c r="F26" s="55">
        <f>'Zápis tur_ Pc Výkony'!N24</f>
        <v>349</v>
      </c>
      <c r="G26" s="51">
        <f>'Zápis tur_ Pc Výkony'!O24</f>
        <v>167</v>
      </c>
      <c r="H26" s="51">
        <f>'Zápis tur_ Pc Výkony'!P24</f>
        <v>11</v>
      </c>
      <c r="I26" s="155">
        <f>'Zápis tur_ Pc Výkony'!Q24</f>
        <v>516</v>
      </c>
      <c r="Q26" s="164" t="s">
        <v>75</v>
      </c>
      <c r="X26"/>
      <c r="AE26"/>
    </row>
    <row r="27" spans="2:17" ht="20.25" customHeight="1">
      <c r="B27" s="544" t="s">
        <v>42</v>
      </c>
      <c r="C27" s="539" t="str">
        <f>'Zápis tur_ Pc Výkony'!K34</f>
        <v>Šmondrková Hanka</v>
      </c>
      <c r="D27" s="564">
        <f>'Zápis tur_ Pc Výkony'!L34</f>
        <v>0</v>
      </c>
      <c r="E27" s="540" t="str">
        <f>'Zápis tur_ Pc Výkony'!$L$28</f>
        <v>KO Žarnovica</v>
      </c>
      <c r="F27" s="541">
        <f>'Zápis tur_ Pc Výkony'!N34</f>
        <v>362</v>
      </c>
      <c r="G27" s="542">
        <f>'Zápis tur_ Pc Výkony'!O34</f>
        <v>153</v>
      </c>
      <c r="H27" s="542">
        <f>'Zápis tur_ Pc Výkony'!P34</f>
        <v>9</v>
      </c>
      <c r="I27" s="543">
        <f>'Zápis tur_ Pc Výkony'!Q34</f>
        <v>515</v>
      </c>
      <c r="Q27" s="165" t="s">
        <v>71</v>
      </c>
    </row>
    <row r="28" spans="2:24" ht="20.25" customHeight="1">
      <c r="B28" s="544" t="s">
        <v>43</v>
      </c>
      <c r="C28" s="539" t="str">
        <f>'Zápis tur_ Pc Výkony'!K6</f>
        <v>Gordíková Nina / 71. Redaj Marek</v>
      </c>
      <c r="D28" s="564">
        <f>'Zápis tur_ Pc Výkony'!L6</f>
        <v>0</v>
      </c>
      <c r="E28" s="540" t="str">
        <f>'Zápis tur_ Pc Výkony'!$L$4</f>
        <v>MKK Stará Turá</v>
      </c>
      <c r="F28" s="541">
        <f>'Zápis tur_ Pc Výkony'!N6</f>
        <v>330</v>
      </c>
      <c r="G28" s="542">
        <f>'Zápis tur_ Pc Výkony'!O6</f>
        <v>174</v>
      </c>
      <c r="H28" s="542">
        <f>'Zápis tur_ Pc Výkony'!P6</f>
        <v>11</v>
      </c>
      <c r="I28" s="588">
        <f>'Zápis tur_ Pc Výkony'!Q6</f>
        <v>504</v>
      </c>
      <c r="Q28" s="170" t="s">
        <v>76</v>
      </c>
      <c r="R28"/>
      <c r="S28"/>
      <c r="T28"/>
      <c r="U28"/>
      <c r="V28"/>
      <c r="W28"/>
      <c r="X28"/>
    </row>
    <row r="29" spans="2:17" ht="20.25" customHeight="1" thickBot="1">
      <c r="B29" s="154" t="s">
        <v>44</v>
      </c>
      <c r="C29" s="183" t="str">
        <f>'Zápis tur_ Pc Výkony'!K12</f>
        <v>Bičian Martin</v>
      </c>
      <c r="D29" s="565">
        <f>'Zápis tur_ Pc Výkony'!L12</f>
        <v>0</v>
      </c>
      <c r="E29" s="56" t="str">
        <f>'Zápis tur_ Pc Výkony'!$L$4</f>
        <v>MKK Stará Turá</v>
      </c>
      <c r="F29" s="57">
        <f>'Zápis tur_ Pc Výkony'!N12</f>
        <v>355</v>
      </c>
      <c r="G29" s="58">
        <f>'Zápis tur_ Pc Výkony'!O12</f>
        <v>142</v>
      </c>
      <c r="H29" s="58">
        <f>'Zápis tur_ Pc Výkony'!P12</f>
        <v>7</v>
      </c>
      <c r="I29" s="156">
        <f>'Zápis tur_ Pc Výkony'!Q12</f>
        <v>497</v>
      </c>
      <c r="Q29" s="171" t="s">
        <v>77</v>
      </c>
    </row>
    <row r="30" ht="7.5" customHeight="1"/>
    <row r="31" spans="16:21" ht="12.75">
      <c r="P31"/>
      <c r="R31"/>
      <c r="S31"/>
      <c r="T31"/>
      <c r="U31"/>
    </row>
    <row r="32" spans="16:18" ht="12.75">
      <c r="P32"/>
      <c r="R32"/>
    </row>
    <row r="33" spans="16:21" ht="12.75">
      <c r="P33"/>
      <c r="R33"/>
      <c r="S33"/>
      <c r="T33"/>
      <c r="U33"/>
    </row>
    <row r="34" spans="16:21" ht="12.75">
      <c r="P34"/>
      <c r="R34"/>
      <c r="S34"/>
      <c r="T34"/>
      <c r="U34"/>
    </row>
    <row r="35" ht="12.75">
      <c r="P35"/>
    </row>
    <row r="36" ht="12.75">
      <c r="P36"/>
    </row>
    <row r="37" ht="12.75">
      <c r="P37"/>
    </row>
    <row r="38" ht="12.75">
      <c r="P38"/>
    </row>
    <row r="39" ht="12.75">
      <c r="P39"/>
    </row>
    <row r="40" ht="12.75">
      <c r="P40"/>
    </row>
    <row r="41" spans="16:21" ht="12.75">
      <c r="P41"/>
      <c r="R41"/>
      <c r="S41"/>
      <c r="T41"/>
      <c r="U41"/>
    </row>
    <row r="42" spans="16:21" ht="12.75">
      <c r="P42"/>
      <c r="Q42"/>
      <c r="R42"/>
      <c r="S42"/>
      <c r="T42"/>
      <c r="U42"/>
    </row>
    <row r="43" spans="16:21" ht="12.75">
      <c r="P43"/>
      <c r="Q43"/>
      <c r="R43"/>
      <c r="S43"/>
      <c r="T43"/>
      <c r="U43"/>
    </row>
    <row r="44" spans="16:21" ht="12.75">
      <c r="P44"/>
      <c r="Q44"/>
      <c r="R44"/>
      <c r="S44"/>
      <c r="T44"/>
      <c r="U44"/>
    </row>
    <row r="45" spans="16:21" ht="12.75">
      <c r="P45"/>
      <c r="Q45"/>
      <c r="R45"/>
      <c r="S45"/>
      <c r="T45"/>
      <c r="U45"/>
    </row>
    <row r="46" spans="16:21" ht="12.75">
      <c r="P46"/>
      <c r="Q46"/>
      <c r="R46"/>
      <c r="S46"/>
      <c r="T46"/>
      <c r="U46"/>
    </row>
    <row r="47" spans="16:21" ht="12.75">
      <c r="P47"/>
      <c r="R47"/>
      <c r="S47"/>
      <c r="T47"/>
      <c r="U47"/>
    </row>
  </sheetData>
  <sheetProtection selectLockedCells="1"/>
  <mergeCells count="21">
    <mergeCell ref="S14:U14"/>
    <mergeCell ref="V14:X14"/>
    <mergeCell ref="Y14:AA14"/>
    <mergeCell ref="Q24:Q25"/>
    <mergeCell ref="V17:AD18"/>
    <mergeCell ref="S4:U5"/>
    <mergeCell ref="AB4:AD5"/>
    <mergeCell ref="AA2:AA3"/>
    <mergeCell ref="AB14:AD14"/>
    <mergeCell ref="AB6:AD6"/>
    <mergeCell ref="V4:X5"/>
    <mergeCell ref="V19:AD19"/>
    <mergeCell ref="AB2:AF3"/>
    <mergeCell ref="B2:C2"/>
    <mergeCell ref="Q6:Q7"/>
    <mergeCell ref="S6:U6"/>
    <mergeCell ref="V6:X6"/>
    <mergeCell ref="Y6:AA6"/>
    <mergeCell ref="F3:H3"/>
    <mergeCell ref="P2:Z3"/>
    <mergeCell ref="Y4:AA5"/>
  </mergeCells>
  <conditionalFormatting sqref="F6:F29">
    <cfRule type="top10" priority="9" dxfId="3" rank="1"/>
  </conditionalFormatting>
  <conditionalFormatting sqref="G6:G29">
    <cfRule type="top10" priority="8" dxfId="3" rank="1"/>
  </conditionalFormatting>
  <conditionalFormatting sqref="H6:H29">
    <cfRule type="top10" priority="7" dxfId="3" rank="1" bottom="1"/>
  </conditionalFormatting>
  <conditionalFormatting sqref="I6:I29">
    <cfRule type="cellIs" priority="1" dxfId="2" operator="lessThan">
      <formula>500</formula>
    </cfRule>
    <cfRule type="cellIs" priority="2" dxfId="1" operator="between">
      <formula>500</formula>
      <formula>539</formula>
    </cfRule>
    <cfRule type="cellIs" priority="3" dxfId="0" operator="greaterThanOrEqual">
      <formula>600</formula>
    </cfRule>
    <cfRule type="cellIs" priority="4" dxfId="16" operator="between">
      <formula>580</formula>
      <formula>599</formula>
    </cfRule>
    <cfRule type="cellIs" priority="5" dxfId="15" operator="between">
      <formula>560</formula>
      <formula>579</formula>
    </cfRule>
    <cfRule type="cellIs" priority="6" dxfId="12" operator="between">
      <formula>540</formula>
      <formula>559</formula>
    </cfRule>
  </conditionalFormatting>
  <printOptions/>
  <pageMargins left="0.11811023622047245" right="0.11811023622047245" top="0.15748031496062992" bottom="0.15748031496062992" header="0.31496062992125984" footer="0.31496062992125984"/>
  <pageSetup blackAndWhite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MiPe</dc:creator>
  <cp:keywords/>
  <dc:description/>
  <cp:lastModifiedBy>Nemček Peter</cp:lastModifiedBy>
  <cp:lastPrinted>2024-03-24T13:55:44Z</cp:lastPrinted>
  <dcterms:created xsi:type="dcterms:W3CDTF">2008-04-27T08:00:38Z</dcterms:created>
  <dcterms:modified xsi:type="dcterms:W3CDTF">2024-03-24T13:59:18Z</dcterms:modified>
  <cp:category/>
  <cp:version/>
  <cp:contentType/>
  <cp:contentStatus/>
</cp:coreProperties>
</file>